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AUGUST 2020" sheetId="1" r:id="rId1"/>
  </sheets>
  <definedNames/>
  <calcPr fullCalcOnLoad="1"/>
</workbook>
</file>

<file path=xl/sharedStrings.xml><?xml version="1.0" encoding="utf-8"?>
<sst xmlns="http://schemas.openxmlformats.org/spreadsheetml/2006/main" count="526" uniqueCount="167">
  <si>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</si>
  <si>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</si>
  <si>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</si>
  <si>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</si>
  <si>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</si>
  <si>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</si>
  <si>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</si>
  <si>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</si>
  <si>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</si>
  <si>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</si>
  <si>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</si>
  <si>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</si>
  <si>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</si>
  <si>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</si>
  <si>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</si>
  <si>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</si>
  <si>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</si>
  <si>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</si>
  <si>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</si>
  <si>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</si>
  <si>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</si>
  <si>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</si>
  <si>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</si>
  <si>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</si>
  <si>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</si>
  <si>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</si>
  <si>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</si>
  <si>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</si>
  <si>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</si>
  <si>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</si>
  <si>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</si>
  <si>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</si>
  <si>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</si>
  <si>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</si>
  <si>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</si>
  <si>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</si>
  <si>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</si>
  <si>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</si>
  <si>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</si>
  <si>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</si>
  <si>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</si>
  <si>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</si>
  <si>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</si>
  <si>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</si>
  <si>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</si>
  <si>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</si>
  <si>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</si>
  <si>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</si>
  <si>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</si>
  <si>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</si>
  <si>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</si>
  <si>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+/- trim. I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</si>
  <si>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</si>
  <si>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</si>
  <si>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</si>
  <si>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</si>
  <si>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</si>
  <si>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</si>
  <si>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</si>
  <si>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</si>
  <si>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</si>
  <si>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</si>
  <si>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</si>
  <si>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</si>
  <si>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</si>
  <si>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</si>
  <si>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</si>
  <si>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</si>
  <si>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</si>
  <si>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</si>
  <si>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</si>
  <si>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</si>
  <si>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</si>
  <si>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</si>
  <si>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</si>
  <si>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</si>
  <si>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</si>
  <si>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ianuarie 2020</t>
  </si>
  <si>
    <t>Plati februarie 2020</t>
  </si>
  <si>
    <t>Plati martie 2020</t>
  </si>
  <si>
    <t>Plati aprilie 2020</t>
  </si>
  <si>
    <t>Plati mai 2020</t>
  </si>
  <si>
    <t>Plati iunie 2020</t>
  </si>
  <si>
    <t>Plati august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</si>
  <si>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</si>
  <si>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</si>
  <si>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</si>
  <si>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</si>
  <si>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</si>
  <si>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</si>
  <si>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</si>
  <si>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</si>
  <si>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</si>
  <si>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</si>
  <si>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</si>
  <si>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</si>
  <si>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</si>
  <si>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</si>
  <si>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</si>
  <si>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</si>
  <si>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</si>
  <si>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</si>
  <si>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</si>
  <si>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</si>
  <si>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</si>
  <si>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</si>
  <si>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</si>
  <si>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</si>
  <si>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</si>
  <si>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</si>
  <si>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</si>
  <si>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</si>
  <si>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</si>
  <si>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</si>
  <si>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</si>
  <si>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</si>
  <si>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</si>
  <si>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</si>
  <si>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</si>
  <si>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</si>
  <si>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</si>
  <si>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</si>
  <si>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</si>
  <si>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</si>
  <si>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</si>
  <si>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</si>
  <si>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</si>
  <si>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</si>
  <si>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cardiologie interventionala malformatii cardiace adulti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</si>
  <si>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</si>
  <si>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</si>
  <si>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</si>
  <si>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</si>
  <si>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</si>
  <si>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</si>
  <si>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</si>
  <si>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</si>
  <si>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</si>
  <si>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</si>
  <si>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</si>
  <si>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</si>
  <si>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</si>
  <si>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</si>
  <si>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</si>
  <si>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</si>
  <si>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</si>
  <si>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</si>
  <si>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</si>
  <si>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</si>
  <si>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</si>
  <si>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</si>
  <si>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</si>
  <si>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</si>
  <si>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</si>
  <si>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</si>
  <si>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</si>
  <si>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</si>
  <si>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</si>
  <si>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(TPP1)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</si>
  <si>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</si>
  <si>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</si>
  <si>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</si>
  <si>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</si>
  <si>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</si>
  <si>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 (URGENTA)</t>
  </si>
  <si>
    <t>SC MEDEUROPA  SRL</t>
  </si>
  <si>
    <t xml:space="preserve">DECONTARI  PNS - PENTRU ANUL 2020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</si>
</sst>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140625" defaultRowHeight="15"/>
  <cols>
    <col min="1" max="1" width="45.00390625" style="23" customWidth="1"/>
    <col min="2" max="2" width="46.7109375" style="5" customWidth="1"/>
    <col min="3" max="3" width="17.140625" style="6" hidden="1" customWidth="1"/>
    <col min="4" max="4" width="17.7109375" style="6" hidden="1" customWidth="1"/>
    <col min="5" max="6" width="16.7109375" style="6" hidden="1" customWidth="1"/>
    <col min="7" max="7" width="18.421875" style="6" hidden="1" customWidth="1"/>
    <col min="8" max="8" width="17.8515625" style="6" hidden="1" customWidth="1"/>
    <col min="9" max="9" width="16.421875" style="6" hidden="1" customWidth="1"/>
    <col min="10" max="10" width="17.57421875" style="6" hidden="1" customWidth="1"/>
    <col min="11" max="11" width="19.00390625" style="6" hidden="1" customWidth="1"/>
    <col min="12" max="12" width="18.421875" style="6" hidden="1" customWidth="1"/>
    <col min="13" max="13" width="26.8515625" style="6" customWidth="1"/>
    <col min="14" max="16384" width="9.140625" style="7" customWidth="1"/>
  </cols>
  <sheetData>
    <row r="1" spans="1:2" ht="15.75">
      <c r="A1" s="21"/>
      <c r="B1" s="1"/>
    </row>
    <row r="2" spans="1:2" ht="15.75">
      <c r="A2" s="21"/>
      <c r="B2" s="1"/>
    </row>
    <row r="3" spans="1:13" ht="33" customHeight="1">
      <c r="A3" s="16" t="s">
        <v>166</v>
      </c>
      <c r="B3" s="16"/>
      <c r="C3" s="16"/>
      <c r="D3" s="16"/>
      <c r="H3" s="16"/>
      <c r="I3" s="16"/>
      <c r="M3" s="16"/>
    </row>
    <row r="5" spans="1:13" s="9" customFormat="1" ht="36" customHeight="1">
      <c r="A5" s="22" t="s">
        <v>10</v>
      </c>
      <c r="B5" s="2" t="s">
        <v>0</v>
      </c>
      <c r="C5" s="2" t="s">
        <v>77</v>
      </c>
      <c r="D5" s="2" t="s">
        <v>78</v>
      </c>
      <c r="E5" s="2" t="s">
        <v>79</v>
      </c>
      <c r="F5" s="8" t="s">
        <v>18</v>
      </c>
      <c r="G5" s="15" t="s">
        <v>51</v>
      </c>
      <c r="H5" s="2" t="s">
        <v>80</v>
      </c>
      <c r="I5" s="2" t="s">
        <v>81</v>
      </c>
      <c r="J5" s="2" t="s">
        <v>82</v>
      </c>
      <c r="K5" s="8" t="s">
        <v>52</v>
      </c>
      <c r="L5" s="15" t="s">
        <v>53</v>
      </c>
      <c r="M5" s="2" t="s">
        <v>83</v>
      </c>
    </row>
    <row r="6" spans="1:13" ht="30" customHeight="1">
      <c r="A6" s="24" t="s">
        <v>72</v>
      </c>
      <c r="B6" s="2" t="s">
        <v>17</v>
      </c>
      <c r="C6" s="11">
        <f aca="true" t="shared" si="0" ref="C6:M6">C7+C8+C9+C10+C11+C12+C13+C14+C15</f>
        <v>3549021.3000000003</v>
      </c>
      <c r="D6" s="11">
        <f>D7+D8+D9+D10+D11+D12+D13+D14+D15</f>
        <v>3577562.9299999997</v>
      </c>
      <c r="E6" s="11">
        <f t="shared" si="0"/>
        <v>3954820.0700000003</v>
      </c>
      <c r="F6" s="11">
        <f t="shared" si="0"/>
        <v>11081404.299999999</v>
      </c>
      <c r="G6" s="11" t="e">
        <f t="shared" si="0"/>
        <v>#REF!</v>
      </c>
      <c r="H6" s="11">
        <f t="shared" si="0"/>
        <v>6955426.84</v>
      </c>
      <c r="I6" s="11">
        <f t="shared" si="0"/>
        <v>5177729.549999999</v>
      </c>
      <c r="J6" s="11">
        <f t="shared" si="0"/>
        <v>3540472.04</v>
      </c>
      <c r="K6" s="11">
        <f t="shared" si="0"/>
        <v>15673628.430000002</v>
      </c>
      <c r="L6" s="11" t="e">
        <f t="shared" si="0"/>
        <v>#REF!</v>
      </c>
      <c r="M6" s="11">
        <f t="shared" si="0"/>
        <v>5772429.49</v>
      </c>
    </row>
    <row r="7" spans="1:13" ht="28.5" customHeight="1">
      <c r="A7" s="27"/>
      <c r="B7" s="3" t="s">
        <v>64</v>
      </c>
      <c r="C7" s="12">
        <v>410196.05</v>
      </c>
      <c r="D7" s="12">
        <v>32113.17</v>
      </c>
      <c r="E7" s="12">
        <v>825635.61</v>
      </c>
      <c r="F7" s="12">
        <f aca="true" t="shared" si="1" ref="F7:F84">C7+D7+E7</f>
        <v>1267944.83</v>
      </c>
      <c r="G7" s="12" t="e">
        <f>#REF!-F7</f>
        <v>#REF!</v>
      </c>
      <c r="H7" s="12">
        <v>496425.44</v>
      </c>
      <c r="I7" s="12">
        <v>553120.61</v>
      </c>
      <c r="J7" s="12">
        <v>517333.63</v>
      </c>
      <c r="K7" s="12">
        <f aca="true" t="shared" si="2" ref="K7:K12">H7+I7+J7</f>
        <v>1566879.6800000002</v>
      </c>
      <c r="L7" s="12" t="e">
        <f>#REF!-K7</f>
        <v>#REF!</v>
      </c>
      <c r="M7" s="12">
        <v>268844.14</v>
      </c>
    </row>
    <row r="8" spans="1:13" ht="49.5" customHeight="1">
      <c r="A8" s="27"/>
      <c r="B8" s="3" t="s">
        <v>67</v>
      </c>
      <c r="C8" s="12">
        <v>389384.2</v>
      </c>
      <c r="D8" s="12">
        <v>359543.25</v>
      </c>
      <c r="E8" s="12">
        <v>255060.93</v>
      </c>
      <c r="F8" s="12">
        <f t="shared" si="1"/>
        <v>1003988.3799999999</v>
      </c>
      <c r="G8" s="12" t="e">
        <f>#REF!-F8</f>
        <v>#REF!</v>
      </c>
      <c r="H8" s="12">
        <v>586320.5</v>
      </c>
      <c r="I8" s="12">
        <v>164432.79</v>
      </c>
      <c r="J8" s="12">
        <v>234687.73</v>
      </c>
      <c r="K8" s="12">
        <f t="shared" si="2"/>
        <v>985441.02</v>
      </c>
      <c r="L8" s="12" t="e">
        <f>#REF!-K8</f>
        <v>#REF!</v>
      </c>
      <c r="M8" s="12">
        <v>0</v>
      </c>
    </row>
    <row r="9" spans="1:13" ht="21.75" customHeight="1">
      <c r="A9" s="27"/>
      <c r="B9" s="13" t="s">
        <v>1</v>
      </c>
      <c r="C9" s="12">
        <v>0</v>
      </c>
      <c r="D9" s="12">
        <v>458453.96</v>
      </c>
      <c r="E9" s="12">
        <v>240919.3</v>
      </c>
      <c r="F9" s="12">
        <f t="shared" si="1"/>
        <v>699373.26</v>
      </c>
      <c r="G9" s="12" t="e">
        <f>#REF!-F9</f>
        <v>#REF!</v>
      </c>
      <c r="H9" s="12">
        <v>1246202.61</v>
      </c>
      <c r="I9" s="12">
        <v>646521.9</v>
      </c>
      <c r="J9" s="12">
        <v>12425.54</v>
      </c>
      <c r="K9" s="12">
        <f t="shared" si="2"/>
        <v>1905150.0500000003</v>
      </c>
      <c r="L9" s="12" t="e">
        <f>#REF!-K9</f>
        <v>#REF!</v>
      </c>
      <c r="M9" s="12">
        <v>212033.34</v>
      </c>
    </row>
    <row r="10" spans="1:13" ht="45.75" customHeight="1">
      <c r="A10" s="27"/>
      <c r="B10" s="3" t="s">
        <v>65</v>
      </c>
      <c r="C10" s="12">
        <v>702035.22</v>
      </c>
      <c r="D10" s="12">
        <v>589878.2</v>
      </c>
      <c r="E10" s="12">
        <v>809790.73</v>
      </c>
      <c r="F10" s="12">
        <f aca="true" t="shared" si="3" ref="F10:F15">C10+D10+E10</f>
        <v>2101704.15</v>
      </c>
      <c r="G10" s="12" t="e">
        <f>#REF!-F10</f>
        <v>#REF!</v>
      </c>
      <c r="H10" s="12">
        <v>1221374.68</v>
      </c>
      <c r="I10" s="12">
        <v>1065753.53</v>
      </c>
      <c r="J10" s="12">
        <v>948716.29</v>
      </c>
      <c r="K10" s="12">
        <f t="shared" si="2"/>
        <v>3235844.5</v>
      </c>
      <c r="L10" s="12" t="e">
        <f>#REF!-K10</f>
        <v>#REF!</v>
      </c>
      <c r="M10" s="12">
        <v>1334392.26</v>
      </c>
    </row>
    <row r="11" spans="1:13" ht="33" customHeight="1">
      <c r="A11" s="27"/>
      <c r="B11" s="3" t="s">
        <v>66</v>
      </c>
      <c r="C11" s="12">
        <v>387502.47</v>
      </c>
      <c r="D11" s="12">
        <v>252438.27</v>
      </c>
      <c r="E11" s="12">
        <v>247480.36</v>
      </c>
      <c r="F11" s="12">
        <f>C11+D11+E11</f>
        <v>887421.1</v>
      </c>
      <c r="G11" s="12" t="e">
        <f>#REF!-F11</f>
        <v>#REF!</v>
      </c>
      <c r="H11" s="12">
        <v>947196.21</v>
      </c>
      <c r="I11" s="12">
        <v>480232.8</v>
      </c>
      <c r="J11" s="12">
        <v>0</v>
      </c>
      <c r="K11" s="12">
        <f t="shared" si="2"/>
        <v>1427429.01</v>
      </c>
      <c r="L11" s="12" t="e">
        <f>#REF!-K11</f>
        <v>#REF!</v>
      </c>
      <c r="M11" s="12">
        <v>692936.87</v>
      </c>
    </row>
    <row r="12" spans="1:13" ht="51.75" customHeight="1">
      <c r="A12" s="27"/>
      <c r="B12" s="3" t="s">
        <v>68</v>
      </c>
      <c r="C12" s="12">
        <v>518824.41</v>
      </c>
      <c r="D12" s="12">
        <v>873053.86</v>
      </c>
      <c r="E12" s="12">
        <v>900648.91</v>
      </c>
      <c r="F12" s="12">
        <f t="shared" si="3"/>
        <v>2292527.18</v>
      </c>
      <c r="G12" s="12" t="e">
        <f>#REF!-F12</f>
        <v>#REF!</v>
      </c>
      <c r="H12" s="12">
        <v>890932.9</v>
      </c>
      <c r="I12" s="12">
        <v>920521.62</v>
      </c>
      <c r="J12" s="12">
        <v>514008.77</v>
      </c>
      <c r="K12" s="12">
        <f t="shared" si="2"/>
        <v>2325463.29</v>
      </c>
      <c r="L12" s="12" t="e">
        <f>#REF!-K12</f>
        <v>#REF!</v>
      </c>
      <c r="M12" s="12">
        <v>1005577.48</v>
      </c>
    </row>
    <row r="13" spans="1:13" ht="38.25" customHeight="1">
      <c r="A13" s="27"/>
      <c r="B13" s="3" t="s">
        <v>69</v>
      </c>
      <c r="C13" s="12">
        <v>731760.73</v>
      </c>
      <c r="D13" s="12">
        <v>633366.8</v>
      </c>
      <c r="E13" s="12">
        <v>633603.33</v>
      </c>
      <c r="F13" s="12">
        <f>C13+D13+E13</f>
        <v>1998730.8599999999</v>
      </c>
      <c r="G13" s="12" t="e">
        <f>#REF!-F13</f>
        <v>#REF!</v>
      </c>
      <c r="H13" s="12">
        <v>698645.96</v>
      </c>
      <c r="I13" s="12">
        <v>861007.35</v>
      </c>
      <c r="J13" s="12">
        <v>432647.33</v>
      </c>
      <c r="K13" s="12">
        <f>H13+I13+J13</f>
        <v>1992300.6400000001</v>
      </c>
      <c r="L13" s="12" t="e">
        <f>#REF!-K13</f>
        <v>#REF!</v>
      </c>
      <c r="M13" s="12">
        <v>2186967.66</v>
      </c>
    </row>
    <row r="14" spans="1:13" ht="31.5" customHeight="1">
      <c r="A14" s="27"/>
      <c r="B14" s="3" t="s">
        <v>70</v>
      </c>
      <c r="C14" s="12">
        <v>131984.24</v>
      </c>
      <c r="D14" s="12">
        <v>98634.82</v>
      </c>
      <c r="E14" s="12">
        <v>41680.9</v>
      </c>
      <c r="F14" s="12">
        <f t="shared" si="3"/>
        <v>272299.96</v>
      </c>
      <c r="G14" s="12" t="e">
        <f>#REF!-F14</f>
        <v>#REF!</v>
      </c>
      <c r="H14" s="12">
        <v>289911.65</v>
      </c>
      <c r="I14" s="12">
        <v>149241.27</v>
      </c>
      <c r="J14" s="12">
        <v>0</v>
      </c>
      <c r="K14" s="12">
        <f>H14+I14+J14</f>
        <v>439152.92000000004</v>
      </c>
      <c r="L14" s="12" t="e">
        <f>#REF!-K14</f>
        <v>#REF!</v>
      </c>
      <c r="M14" s="12">
        <v>71677.74</v>
      </c>
    </row>
    <row r="15" spans="1:13" ht="37.5" customHeight="1">
      <c r="A15" s="27"/>
      <c r="B15" s="3" t="s">
        <v>71</v>
      </c>
      <c r="C15" s="12">
        <v>277333.98</v>
      </c>
      <c r="D15" s="12">
        <v>280080.6</v>
      </c>
      <c r="E15" s="12">
        <v>0</v>
      </c>
      <c r="F15" s="12">
        <f t="shared" si="3"/>
        <v>557414.58</v>
      </c>
      <c r="G15" s="12" t="e">
        <f>#REF!-F15</f>
        <v>#REF!</v>
      </c>
      <c r="H15" s="12">
        <v>578416.89</v>
      </c>
      <c r="I15" s="12">
        <v>336897.68</v>
      </c>
      <c r="J15" s="12">
        <v>880652.75</v>
      </c>
      <c r="K15" s="12">
        <f>H15+I15+J15</f>
        <v>1795967.32</v>
      </c>
      <c r="L15" s="12" t="e">
        <f>#REF!-K15</f>
        <v>#REF!</v>
      </c>
      <c r="M15" s="12">
        <v>0</v>
      </c>
    </row>
    <row r="16" spans="1:13" ht="30" customHeight="1">
      <c r="A16" s="27"/>
      <c r="B16" s="2" t="s">
        <v>2</v>
      </c>
      <c r="C16" s="11">
        <f aca="true" t="shared" si="4" ref="C16:M16">C17+C18+C19+C20+C21+C22+C23</f>
        <v>0</v>
      </c>
      <c r="D16" s="11">
        <f t="shared" si="4"/>
        <v>252135.40000000002</v>
      </c>
      <c r="E16" s="11">
        <f t="shared" si="4"/>
        <v>49279.86</v>
      </c>
      <c r="F16" s="11">
        <f t="shared" si="4"/>
        <v>301415.26</v>
      </c>
      <c r="G16" s="11" t="e">
        <f t="shared" si="4"/>
        <v>#REF!</v>
      </c>
      <c r="H16" s="11">
        <f t="shared" si="4"/>
        <v>457081.35</v>
      </c>
      <c r="I16" s="11">
        <f t="shared" si="4"/>
        <v>183685.99</v>
      </c>
      <c r="J16" s="11">
        <f t="shared" si="4"/>
        <v>116557.04</v>
      </c>
      <c r="K16" s="11">
        <f t="shared" si="4"/>
        <v>757324.38</v>
      </c>
      <c r="L16" s="11" t="e">
        <f t="shared" si="4"/>
        <v>#REF!</v>
      </c>
      <c r="M16" s="11">
        <f t="shared" si="4"/>
        <v>219378.15</v>
      </c>
    </row>
    <row r="17" spans="1:13" ht="31.5" customHeight="1">
      <c r="A17" s="27"/>
      <c r="B17" s="3" t="s">
        <v>64</v>
      </c>
      <c r="C17" s="12">
        <v>0</v>
      </c>
      <c r="D17" s="12">
        <v>0</v>
      </c>
      <c r="E17" s="12">
        <v>0</v>
      </c>
      <c r="F17" s="12">
        <f t="shared" si="1"/>
        <v>0</v>
      </c>
      <c r="G17" s="12" t="e">
        <f>#REF!-F17</f>
        <v>#REF!</v>
      </c>
      <c r="H17" s="12">
        <v>0</v>
      </c>
      <c r="I17" s="12">
        <v>0</v>
      </c>
      <c r="J17" s="12">
        <v>6828.79</v>
      </c>
      <c r="K17" s="12">
        <f>H17+I17+J17</f>
        <v>6828.79</v>
      </c>
      <c r="L17" s="12" t="e">
        <f>#REF!-K17</f>
        <v>#REF!</v>
      </c>
      <c r="M17" s="12">
        <v>57279.02</v>
      </c>
    </row>
    <row r="18" spans="1:13" ht="28.5" customHeight="1">
      <c r="A18" s="27"/>
      <c r="B18" s="3" t="s">
        <v>1</v>
      </c>
      <c r="C18" s="12">
        <v>0</v>
      </c>
      <c r="D18" s="12">
        <v>0</v>
      </c>
      <c r="E18" s="12">
        <v>0</v>
      </c>
      <c r="F18" s="12">
        <f t="shared" si="1"/>
        <v>0</v>
      </c>
      <c r="G18" s="12" t="e">
        <f>#REF!-F18</f>
        <v>#REF!</v>
      </c>
      <c r="H18" s="12">
        <v>6104</v>
      </c>
      <c r="I18" s="12">
        <v>0</v>
      </c>
      <c r="J18" s="12">
        <v>109728.25</v>
      </c>
      <c r="K18" s="12">
        <f>H18+I18+J18</f>
        <v>115832.25</v>
      </c>
      <c r="L18" s="12" t="e">
        <f>#REF!-K18</f>
        <v>#REF!</v>
      </c>
      <c r="M18" s="12">
        <v>0</v>
      </c>
    </row>
    <row r="19" spans="1:13" ht="47.25" customHeight="1">
      <c r="A19" s="27"/>
      <c r="B19" s="3" t="s">
        <v>65</v>
      </c>
      <c r="C19" s="12">
        <v>0</v>
      </c>
      <c r="D19" s="12">
        <v>153741.1</v>
      </c>
      <c r="E19" s="12">
        <v>49279.86</v>
      </c>
      <c r="F19" s="12">
        <f>C19+D19+E19</f>
        <v>203020.96000000002</v>
      </c>
      <c r="G19" s="12" t="e">
        <f>#REF!-F19</f>
        <v>#REF!</v>
      </c>
      <c r="H19" s="12">
        <v>450977.35</v>
      </c>
      <c r="I19" s="12">
        <v>183685.99</v>
      </c>
      <c r="J19" s="12">
        <v>0</v>
      </c>
      <c r="K19" s="12">
        <f>H19+I19+J19</f>
        <v>634663.34</v>
      </c>
      <c r="L19" s="12" t="e">
        <f>#REF!-K19</f>
        <v>#REF!</v>
      </c>
      <c r="M19" s="12">
        <v>162099.13</v>
      </c>
    </row>
    <row r="20" spans="1:13" ht="38.25" customHeight="1">
      <c r="A20" s="27"/>
      <c r="B20" s="3" t="s">
        <v>69</v>
      </c>
      <c r="C20" s="12">
        <v>0</v>
      </c>
      <c r="D20" s="12">
        <v>98394.3</v>
      </c>
      <c r="E20" s="12">
        <v>0</v>
      </c>
      <c r="F20" s="12">
        <f>C20+D20+E20</f>
        <v>98394.3</v>
      </c>
      <c r="G20" s="12" t="e">
        <f>#REF!-F20</f>
        <v>#REF!</v>
      </c>
      <c r="H20" s="12">
        <v>0</v>
      </c>
      <c r="I20" s="12">
        <v>0</v>
      </c>
      <c r="J20" s="12">
        <v>0</v>
      </c>
      <c r="K20" s="12">
        <f>H20+I20+J20</f>
        <v>0</v>
      </c>
      <c r="L20" s="12" t="e">
        <f>#REF!-K20</f>
        <v>#REF!</v>
      </c>
      <c r="M20" s="12">
        <v>0</v>
      </c>
    </row>
    <row r="21" spans="1:13" ht="52.5" customHeight="1">
      <c r="A21" s="27"/>
      <c r="B21" s="3" t="s">
        <v>68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40.5" customHeight="1">
      <c r="A22" s="27"/>
      <c r="B22" s="3" t="s">
        <v>66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  <c r="I22" s="12">
        <v>0</v>
      </c>
      <c r="J22" s="12">
        <v>0</v>
      </c>
      <c r="K22" s="12">
        <f>H22+I22+J22</f>
        <v>0</v>
      </c>
      <c r="L22" s="12" t="e">
        <f>#REF!-K22</f>
        <v>#REF!</v>
      </c>
      <c r="M22" s="12">
        <v>0</v>
      </c>
    </row>
    <row r="23" spans="1:13" ht="43.5" customHeight="1">
      <c r="A23" s="27"/>
      <c r="B23" s="3" t="s">
        <v>71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28.5" customHeight="1">
      <c r="A24" s="27"/>
      <c r="B24" s="2" t="s">
        <v>19</v>
      </c>
      <c r="C24" s="11">
        <f aca="true" t="shared" si="5" ref="C24:L24">C25+C26+C27+C28</f>
        <v>0</v>
      </c>
      <c r="D24" s="11">
        <f t="shared" si="5"/>
        <v>0</v>
      </c>
      <c r="E24" s="11">
        <f t="shared" si="5"/>
        <v>0</v>
      </c>
      <c r="F24" s="11">
        <f t="shared" si="5"/>
        <v>0</v>
      </c>
      <c r="G24" s="11" t="e">
        <f t="shared" si="5"/>
        <v>#REF!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 t="e">
        <f t="shared" si="5"/>
        <v>#REF!</v>
      </c>
      <c r="M24" s="11">
        <f>M25+M26+M27+M28</f>
        <v>0</v>
      </c>
    </row>
    <row r="25" spans="1:13" ht="39.75" customHeight="1">
      <c r="A25" s="27"/>
      <c r="B25" s="3" t="s">
        <v>64</v>
      </c>
      <c r="C25" s="12">
        <v>0</v>
      </c>
      <c r="D25" s="12">
        <v>0</v>
      </c>
      <c r="E25" s="12">
        <v>0</v>
      </c>
      <c r="F25" s="12">
        <f t="shared" si="1"/>
        <v>0</v>
      </c>
      <c r="G25" s="12" t="e">
        <f>#REF!-F25</f>
        <v>#REF!</v>
      </c>
      <c r="H25" s="12">
        <v>0</v>
      </c>
      <c r="I25" s="12">
        <v>0</v>
      </c>
      <c r="J25" s="12">
        <v>0</v>
      </c>
      <c r="K25" s="12">
        <f>H25+I25+J25</f>
        <v>0</v>
      </c>
      <c r="L25" s="12" t="e">
        <f>#REF!-K25</f>
        <v>#REF!</v>
      </c>
      <c r="M25" s="12">
        <v>0</v>
      </c>
    </row>
    <row r="26" spans="1:13" ht="28.5" customHeight="1">
      <c r="A26" s="27"/>
      <c r="B26" s="3" t="s">
        <v>1</v>
      </c>
      <c r="C26" s="12">
        <v>0</v>
      </c>
      <c r="D26" s="12">
        <v>0</v>
      </c>
      <c r="E26" s="12">
        <v>0</v>
      </c>
      <c r="F26" s="12">
        <f t="shared" si="1"/>
        <v>0</v>
      </c>
      <c r="G26" s="12" t="e">
        <f>#REF!-F26</f>
        <v>#REF!</v>
      </c>
      <c r="H26" s="12">
        <v>0</v>
      </c>
      <c r="I26" s="12">
        <v>0</v>
      </c>
      <c r="J26" s="12">
        <v>0</v>
      </c>
      <c r="K26" s="12">
        <f>H26+I26+J26</f>
        <v>0</v>
      </c>
      <c r="L26" s="12" t="e">
        <f>#REF!-K26</f>
        <v>#REF!</v>
      </c>
      <c r="M26" s="12">
        <v>0</v>
      </c>
    </row>
    <row r="27" spans="1:13" ht="38.25" customHeight="1">
      <c r="A27" s="27"/>
      <c r="B27" s="3" t="s">
        <v>66</v>
      </c>
      <c r="C27" s="12">
        <v>0</v>
      </c>
      <c r="D27" s="12">
        <v>0</v>
      </c>
      <c r="E27" s="12">
        <v>0</v>
      </c>
      <c r="F27" s="12">
        <f>C27+D27+E27</f>
        <v>0</v>
      </c>
      <c r="G27" s="12" t="e">
        <f>#REF!-F27</f>
        <v>#REF!</v>
      </c>
      <c r="H27" s="12">
        <v>0</v>
      </c>
      <c r="I27" s="12">
        <v>0</v>
      </c>
      <c r="J27" s="12">
        <v>0</v>
      </c>
      <c r="K27" s="12">
        <f>H27+I27+J27</f>
        <v>0</v>
      </c>
      <c r="L27" s="12" t="e">
        <f>#REF!-K27</f>
        <v>#REF!</v>
      </c>
      <c r="M27" s="12">
        <v>0</v>
      </c>
    </row>
    <row r="28" spans="1:13" ht="35.25" customHeight="1">
      <c r="A28" s="27"/>
      <c r="B28" s="3" t="s">
        <v>71</v>
      </c>
      <c r="C28" s="12">
        <v>0</v>
      </c>
      <c r="D28" s="12">
        <v>0</v>
      </c>
      <c r="E28" s="12">
        <v>0</v>
      </c>
      <c r="F28" s="12">
        <f>C28+D28+E28</f>
        <v>0</v>
      </c>
      <c r="G28" s="12" t="e">
        <f>#REF!-F28</f>
        <v>#REF!</v>
      </c>
      <c r="H28" s="12">
        <v>0</v>
      </c>
      <c r="I28" s="12">
        <v>0</v>
      </c>
      <c r="J28" s="12">
        <v>0</v>
      </c>
      <c r="K28" s="12">
        <f>H28+I28+J28</f>
        <v>0</v>
      </c>
      <c r="L28" s="12" t="e">
        <f>#REF!-K28</f>
        <v>#REF!</v>
      </c>
      <c r="M28" s="12">
        <v>0</v>
      </c>
    </row>
    <row r="29" spans="1:13" ht="33.75" customHeight="1">
      <c r="A29" s="28"/>
      <c r="B29" s="2" t="s">
        <v>8</v>
      </c>
      <c r="C29" s="11">
        <f aca="true" t="shared" si="6" ref="C29:M29">C24+C16+C6</f>
        <v>3549021.3000000003</v>
      </c>
      <c r="D29" s="11">
        <f t="shared" si="6"/>
        <v>3829698.3299999996</v>
      </c>
      <c r="E29" s="11">
        <f t="shared" si="6"/>
        <v>4004099.93</v>
      </c>
      <c r="F29" s="11">
        <f t="shared" si="6"/>
        <v>11382819.559999999</v>
      </c>
      <c r="G29" s="11" t="e">
        <f t="shared" si="6"/>
        <v>#REF!</v>
      </c>
      <c r="H29" s="11">
        <f t="shared" si="6"/>
        <v>7412508.1899999995</v>
      </c>
      <c r="I29" s="11">
        <f t="shared" si="6"/>
        <v>5361415.539999999</v>
      </c>
      <c r="J29" s="11">
        <f t="shared" si="6"/>
        <v>3657029.08</v>
      </c>
      <c r="K29" s="11">
        <f t="shared" si="6"/>
        <v>16430952.810000002</v>
      </c>
      <c r="L29" s="11" t="e">
        <f t="shared" si="6"/>
        <v>#REF!</v>
      </c>
      <c r="M29" s="11">
        <f t="shared" si="6"/>
        <v>5991807.640000001</v>
      </c>
    </row>
    <row r="30" spans="1:13" ht="42.75" customHeight="1">
      <c r="A30" s="24" t="s">
        <v>11</v>
      </c>
      <c r="B30" s="2" t="s">
        <v>20</v>
      </c>
      <c r="C30" s="11">
        <f>C31+C32+C33</f>
        <v>53478.67</v>
      </c>
      <c r="D30" s="11">
        <f>D31+D32+D33</f>
        <v>122835.37</v>
      </c>
      <c r="E30" s="11">
        <f>E31+E32+E33</f>
        <v>109804.42</v>
      </c>
      <c r="F30" s="11">
        <f>F31+F32+F33</f>
        <v>286118.46</v>
      </c>
      <c r="G30" s="11" t="e">
        <f>G31+G32+G33</f>
        <v>#REF!</v>
      </c>
      <c r="H30" s="11">
        <f aca="true" t="shared" si="7" ref="H30:M30">H31+H32+H33</f>
        <v>9363.1</v>
      </c>
      <c r="I30" s="11">
        <f t="shared" si="7"/>
        <v>135530.16</v>
      </c>
      <c r="J30" s="11">
        <f t="shared" si="7"/>
        <v>155622.02</v>
      </c>
      <c r="K30" s="11">
        <f t="shared" si="7"/>
        <v>300515.28</v>
      </c>
      <c r="L30" s="11" t="e">
        <f t="shared" si="7"/>
        <v>#REF!</v>
      </c>
      <c r="M30" s="11">
        <f t="shared" si="7"/>
        <v>47436.77</v>
      </c>
    </row>
    <row r="31" spans="1:13" ht="28.5" customHeight="1">
      <c r="A31" s="27"/>
      <c r="B31" s="3" t="s">
        <v>3</v>
      </c>
      <c r="C31" s="12">
        <v>0</v>
      </c>
      <c r="D31" s="12">
        <v>17522.84</v>
      </c>
      <c r="E31" s="12">
        <v>0</v>
      </c>
      <c r="F31" s="12">
        <f t="shared" si="1"/>
        <v>17522.84</v>
      </c>
      <c r="G31" s="12" t="e">
        <f>#REF!-F31</f>
        <v>#REF!</v>
      </c>
      <c r="H31" s="12">
        <v>8643.7</v>
      </c>
      <c r="I31" s="12">
        <v>8643.7</v>
      </c>
      <c r="J31" s="12">
        <v>18940.93</v>
      </c>
      <c r="K31" s="12">
        <f>H31+I31+J31</f>
        <v>36228.33</v>
      </c>
      <c r="L31" s="12" t="e">
        <f>#REF!-K31</f>
        <v>#REF!</v>
      </c>
      <c r="M31" s="12">
        <v>0</v>
      </c>
    </row>
    <row r="32" spans="1:13" ht="33.75" customHeight="1">
      <c r="A32" s="27"/>
      <c r="B32" s="3" t="s">
        <v>21</v>
      </c>
      <c r="C32" s="12">
        <v>0</v>
      </c>
      <c r="D32" s="12">
        <v>2086.26</v>
      </c>
      <c r="E32" s="12">
        <v>359.7</v>
      </c>
      <c r="F32" s="12">
        <f t="shared" si="1"/>
        <v>2445.96</v>
      </c>
      <c r="G32" s="12" t="e">
        <f>#REF!-F32</f>
        <v>#REF!</v>
      </c>
      <c r="H32" s="12">
        <v>719.4</v>
      </c>
      <c r="I32" s="12">
        <v>0</v>
      </c>
      <c r="J32" s="12">
        <v>2736.66</v>
      </c>
      <c r="K32" s="12">
        <f>H32+I32+J32</f>
        <v>3456.06</v>
      </c>
      <c r="L32" s="12" t="e">
        <f>#REF!-K32</f>
        <v>#REF!</v>
      </c>
      <c r="M32" s="12">
        <v>0</v>
      </c>
    </row>
    <row r="33" spans="1:13" ht="33.75" customHeight="1">
      <c r="A33" s="27"/>
      <c r="B33" s="3" t="s">
        <v>22</v>
      </c>
      <c r="C33" s="12">
        <v>53478.67</v>
      </c>
      <c r="D33" s="12">
        <v>103226.27</v>
      </c>
      <c r="E33" s="12">
        <v>109444.72</v>
      </c>
      <c r="F33" s="12">
        <f t="shared" si="1"/>
        <v>266149.66000000003</v>
      </c>
      <c r="G33" s="12" t="e">
        <f>#REF!-F33</f>
        <v>#REF!</v>
      </c>
      <c r="H33" s="12">
        <v>0</v>
      </c>
      <c r="I33" s="12">
        <v>126886.46</v>
      </c>
      <c r="J33" s="12">
        <v>133944.43</v>
      </c>
      <c r="K33" s="12">
        <f>H33+I33+J33</f>
        <v>260830.89</v>
      </c>
      <c r="L33" s="12" t="e">
        <f>#REF!-K33</f>
        <v>#REF!</v>
      </c>
      <c r="M33" s="12">
        <v>47436.77</v>
      </c>
    </row>
    <row r="34" spans="1:13" ht="37.5" customHeight="1">
      <c r="A34" s="27"/>
      <c r="B34" s="2" t="s">
        <v>25</v>
      </c>
      <c r="C34" s="11">
        <f aca="true" t="shared" si="8" ref="C34:M34">C35+C36</f>
        <v>0</v>
      </c>
      <c r="D34" s="11">
        <f t="shared" si="8"/>
        <v>20190.64</v>
      </c>
      <c r="E34" s="11">
        <f t="shared" si="8"/>
        <v>2596.45</v>
      </c>
      <c r="F34" s="11">
        <f t="shared" si="8"/>
        <v>22787.09</v>
      </c>
      <c r="G34" s="11" t="e">
        <f t="shared" si="8"/>
        <v>#REF!</v>
      </c>
      <c r="H34" s="11">
        <f t="shared" si="8"/>
        <v>12982.23</v>
      </c>
      <c r="I34" s="11">
        <f t="shared" si="8"/>
        <v>0</v>
      </c>
      <c r="J34" s="11">
        <f t="shared" si="8"/>
        <v>16182.31</v>
      </c>
      <c r="K34" s="11">
        <f t="shared" si="8"/>
        <v>29164.54</v>
      </c>
      <c r="L34" s="11" t="e">
        <f t="shared" si="8"/>
        <v>#REF!</v>
      </c>
      <c r="M34" s="11">
        <f t="shared" si="8"/>
        <v>14956.12</v>
      </c>
    </row>
    <row r="35" spans="1:13" ht="28.5" customHeight="1">
      <c r="A35" s="27"/>
      <c r="B35" s="3" t="s">
        <v>3</v>
      </c>
      <c r="C35" s="12">
        <v>0</v>
      </c>
      <c r="D35" s="12">
        <v>20161.47</v>
      </c>
      <c r="E35" s="12">
        <v>2596.45</v>
      </c>
      <c r="F35" s="12">
        <f t="shared" si="1"/>
        <v>22757.920000000002</v>
      </c>
      <c r="G35" s="12" t="e">
        <f>#REF!-F35</f>
        <v>#REF!</v>
      </c>
      <c r="H35" s="12">
        <v>12982.23</v>
      </c>
      <c r="I35" s="12">
        <v>0</v>
      </c>
      <c r="J35" s="12">
        <v>16182.31</v>
      </c>
      <c r="K35" s="12">
        <f>H35+I35+J35</f>
        <v>29164.54</v>
      </c>
      <c r="L35" s="12" t="e">
        <f>#REF!-K35</f>
        <v>#REF!</v>
      </c>
      <c r="M35" s="12">
        <v>14956.12</v>
      </c>
    </row>
    <row r="36" spans="1:13" ht="32.25" customHeight="1">
      <c r="A36" s="27"/>
      <c r="B36" s="3" t="s">
        <v>21</v>
      </c>
      <c r="C36" s="12">
        <v>0</v>
      </c>
      <c r="D36" s="12">
        <v>29.17</v>
      </c>
      <c r="E36" s="12">
        <v>0</v>
      </c>
      <c r="F36" s="12">
        <f t="shared" si="1"/>
        <v>29.17</v>
      </c>
      <c r="G36" s="12" t="e">
        <f>#REF!-F36</f>
        <v>#REF!</v>
      </c>
      <c r="H36" s="12">
        <v>0</v>
      </c>
      <c r="I36" s="12">
        <v>0</v>
      </c>
      <c r="J36" s="12">
        <v>0</v>
      </c>
      <c r="K36" s="12">
        <f>H36+I36+J36</f>
        <v>0</v>
      </c>
      <c r="L36" s="12" t="e">
        <f>#REF!-K36</f>
        <v>#REF!</v>
      </c>
      <c r="M36" s="12">
        <v>0</v>
      </c>
    </row>
    <row r="37" spans="1:13" ht="40.5" customHeight="1">
      <c r="A37" s="27"/>
      <c r="B37" s="2" t="s">
        <v>27</v>
      </c>
      <c r="C37" s="11">
        <f>C38</f>
        <v>0</v>
      </c>
      <c r="D37" s="11">
        <f>D38</f>
        <v>0</v>
      </c>
      <c r="E37" s="11">
        <f>E38</f>
        <v>1144.5</v>
      </c>
      <c r="F37" s="11">
        <f t="shared" si="1"/>
        <v>1144.5</v>
      </c>
      <c r="G37" s="11" t="e">
        <f>#REF!-F37</f>
        <v>#REF!</v>
      </c>
      <c r="H37" s="11">
        <f>H38</f>
        <v>0</v>
      </c>
      <c r="I37" s="11">
        <f>I38</f>
        <v>0</v>
      </c>
      <c r="J37" s="11">
        <f>J38</f>
        <v>0</v>
      </c>
      <c r="K37" s="11">
        <f>H37+I37+J37</f>
        <v>0</v>
      </c>
      <c r="L37" s="11" t="e">
        <f>#REF!-K37</f>
        <v>#REF!</v>
      </c>
      <c r="M37" s="11">
        <f>M38</f>
        <v>0</v>
      </c>
    </row>
    <row r="38" spans="1:13" ht="42.75" customHeight="1">
      <c r="A38" s="27"/>
      <c r="B38" s="3" t="s">
        <v>22</v>
      </c>
      <c r="C38" s="12">
        <v>0</v>
      </c>
      <c r="D38" s="12">
        <v>0</v>
      </c>
      <c r="E38" s="12">
        <v>1144.5</v>
      </c>
      <c r="F38" s="12">
        <f t="shared" si="1"/>
        <v>1144.5</v>
      </c>
      <c r="G38" s="12" t="e">
        <f>#REF!-F38</f>
        <v>#REF!</v>
      </c>
      <c r="H38" s="12">
        <v>0</v>
      </c>
      <c r="I38" s="12">
        <v>0</v>
      </c>
      <c r="J38" s="12">
        <v>0</v>
      </c>
      <c r="K38" s="12">
        <f>H38+I38+J38</f>
        <v>0</v>
      </c>
      <c r="L38" s="12" t="e">
        <f>#REF!-K38</f>
        <v>#REF!</v>
      </c>
      <c r="M38" s="12">
        <v>0</v>
      </c>
    </row>
    <row r="39" spans="1:13" ht="30" customHeight="1">
      <c r="A39" s="27"/>
      <c r="B39" s="2" t="s">
        <v>50</v>
      </c>
      <c r="C39" s="11">
        <f aca="true" t="shared" si="9" ref="C39:M39">C42+C40+C41</f>
        <v>0</v>
      </c>
      <c r="D39" s="11">
        <f t="shared" si="9"/>
        <v>0</v>
      </c>
      <c r="E39" s="11">
        <f t="shared" si="9"/>
        <v>3433.5</v>
      </c>
      <c r="F39" s="11">
        <f t="shared" si="9"/>
        <v>3433.5</v>
      </c>
      <c r="G39" s="11" t="e">
        <f t="shared" si="9"/>
        <v>#REF!</v>
      </c>
      <c r="H39" s="11">
        <f t="shared" si="9"/>
        <v>0</v>
      </c>
      <c r="I39" s="11">
        <f t="shared" si="9"/>
        <v>0</v>
      </c>
      <c r="J39" s="11">
        <f t="shared" si="9"/>
        <v>0</v>
      </c>
      <c r="K39" s="11">
        <f t="shared" si="9"/>
        <v>0</v>
      </c>
      <c r="L39" s="11" t="e">
        <f t="shared" si="9"/>
        <v>#REF!</v>
      </c>
      <c r="M39" s="11">
        <f t="shared" si="9"/>
        <v>0</v>
      </c>
    </row>
    <row r="40" spans="1:13" ht="28.5" customHeight="1">
      <c r="A40" s="27"/>
      <c r="B40" s="3" t="s">
        <v>3</v>
      </c>
      <c r="C40" s="12">
        <v>0</v>
      </c>
      <c r="D40" s="12">
        <v>0</v>
      </c>
      <c r="E40" s="12">
        <v>1144.5</v>
      </c>
      <c r="F40" s="12">
        <f>C40+D40+E40</f>
        <v>1144.5</v>
      </c>
      <c r="G40" s="12" t="e">
        <f>#REF!-F40</f>
        <v>#REF!</v>
      </c>
      <c r="H40" s="12">
        <v>0</v>
      </c>
      <c r="I40" s="12">
        <v>0</v>
      </c>
      <c r="J40" s="12">
        <v>0</v>
      </c>
      <c r="K40" s="12">
        <f>H40+I40+J40</f>
        <v>0</v>
      </c>
      <c r="L40" s="12" t="e">
        <f>#REF!-K40</f>
        <v>#REF!</v>
      </c>
      <c r="M40" s="12">
        <v>0</v>
      </c>
    </row>
    <row r="41" spans="1:13" ht="42.75" customHeight="1">
      <c r="A41" s="27"/>
      <c r="B41" s="3" t="s">
        <v>21</v>
      </c>
      <c r="C41" s="12">
        <v>0</v>
      </c>
      <c r="D41" s="12">
        <v>0</v>
      </c>
      <c r="E41" s="12">
        <v>1144.5</v>
      </c>
      <c r="F41" s="12">
        <f>C41+D41+E41</f>
        <v>1144.5</v>
      </c>
      <c r="G41" s="12" t="e">
        <f>#REF!-F41</f>
        <v>#REF!</v>
      </c>
      <c r="H41" s="12">
        <v>0</v>
      </c>
      <c r="I41" s="12">
        <v>0</v>
      </c>
      <c r="J41" s="12">
        <v>0</v>
      </c>
      <c r="K41" s="12">
        <f>H41+I41+J41</f>
        <v>0</v>
      </c>
      <c r="L41" s="12" t="e">
        <f>#REF!-K41</f>
        <v>#REF!</v>
      </c>
      <c r="M41" s="12">
        <v>0</v>
      </c>
    </row>
    <row r="42" spans="1:13" ht="42.75" customHeight="1">
      <c r="A42" s="27"/>
      <c r="B42" s="3" t="s">
        <v>22</v>
      </c>
      <c r="C42" s="12">
        <v>0</v>
      </c>
      <c r="D42" s="12">
        <v>0</v>
      </c>
      <c r="E42" s="12">
        <v>1144.5</v>
      </c>
      <c r="F42" s="12">
        <f>C42+D42+E42</f>
        <v>1144.5</v>
      </c>
      <c r="G42" s="12" t="e">
        <f>#REF!-F42</f>
        <v>#REF!</v>
      </c>
      <c r="H42" s="12">
        <v>0</v>
      </c>
      <c r="I42" s="12">
        <v>0</v>
      </c>
      <c r="J42" s="12">
        <v>0</v>
      </c>
      <c r="K42" s="12">
        <f>H42+I42+J42</f>
        <v>0</v>
      </c>
      <c r="L42" s="12" t="e">
        <f>#REF!-K42</f>
        <v>#REF!</v>
      </c>
      <c r="M42" s="12">
        <v>0</v>
      </c>
    </row>
    <row r="43" spans="1:13" ht="28.5" customHeight="1">
      <c r="A43" s="28"/>
      <c r="B43" s="2" t="s">
        <v>8</v>
      </c>
      <c r="C43" s="11">
        <f aca="true" t="shared" si="10" ref="C43:M43">C34+C30+C37+C39</f>
        <v>53478.67</v>
      </c>
      <c r="D43" s="11">
        <f t="shared" si="10"/>
        <v>143026.01</v>
      </c>
      <c r="E43" s="11">
        <f t="shared" si="10"/>
        <v>116978.87</v>
      </c>
      <c r="F43" s="11">
        <f t="shared" si="10"/>
        <v>313483.55000000005</v>
      </c>
      <c r="G43" s="11" t="e">
        <f t="shared" si="10"/>
        <v>#REF!</v>
      </c>
      <c r="H43" s="11">
        <f t="shared" si="10"/>
        <v>22345.33</v>
      </c>
      <c r="I43" s="11">
        <f t="shared" si="10"/>
        <v>135530.16</v>
      </c>
      <c r="J43" s="11">
        <f t="shared" si="10"/>
        <v>171804.33</v>
      </c>
      <c r="K43" s="11">
        <f t="shared" si="10"/>
        <v>329679.82</v>
      </c>
      <c r="L43" s="11" t="e">
        <f t="shared" si="10"/>
        <v>#REF!</v>
      </c>
      <c r="M43" s="11">
        <f t="shared" si="10"/>
        <v>62392.89</v>
      </c>
    </row>
    <row r="44" spans="1:13" ht="28.5" customHeight="1">
      <c r="A44" s="24" t="s">
        <v>12</v>
      </c>
      <c r="B44" s="3" t="s">
        <v>23</v>
      </c>
      <c r="C44" s="12">
        <v>1848938.79</v>
      </c>
      <c r="D44" s="12">
        <v>419065.87</v>
      </c>
      <c r="E44" s="12">
        <v>3333916.8</v>
      </c>
      <c r="F44" s="12">
        <f t="shared" si="1"/>
        <v>5601921.46</v>
      </c>
      <c r="G44" s="12" t="e">
        <f>#REF!-F44</f>
        <v>#REF!</v>
      </c>
      <c r="H44" s="12">
        <v>2254508.41</v>
      </c>
      <c r="I44" s="12">
        <v>470100.41</v>
      </c>
      <c r="J44" s="12">
        <v>4282592.33</v>
      </c>
      <c r="K44" s="12">
        <f aca="true" t="shared" si="11" ref="K44:K49">H44+I44+J44</f>
        <v>7007201.15</v>
      </c>
      <c r="L44" s="12" t="e">
        <f>#REF!-K44</f>
        <v>#REF!</v>
      </c>
      <c r="M44" s="12">
        <v>1548533.79</v>
      </c>
    </row>
    <row r="45" spans="1:13" ht="28.5" customHeight="1">
      <c r="A45" s="27"/>
      <c r="B45" s="3" t="s">
        <v>24</v>
      </c>
      <c r="C45" s="12">
        <v>1876749.12</v>
      </c>
      <c r="D45" s="12">
        <v>950466.82</v>
      </c>
      <c r="E45" s="12">
        <v>2673678.28</v>
      </c>
      <c r="F45" s="12">
        <f t="shared" si="1"/>
        <v>5500894.22</v>
      </c>
      <c r="G45" s="12" t="e">
        <f>#REF!-F45</f>
        <v>#REF!</v>
      </c>
      <c r="H45" s="12">
        <v>1457613.31</v>
      </c>
      <c r="I45" s="12">
        <v>318327.43</v>
      </c>
      <c r="J45" s="12">
        <v>4079115.34</v>
      </c>
      <c r="K45" s="12">
        <f t="shared" si="11"/>
        <v>5855056.08</v>
      </c>
      <c r="L45" s="12" t="e">
        <f>#REF!-K45</f>
        <v>#REF!</v>
      </c>
      <c r="M45" s="12">
        <v>0</v>
      </c>
    </row>
    <row r="46" spans="1:13" ht="28.5" customHeight="1">
      <c r="A46" s="27"/>
      <c r="B46" s="3" t="s">
        <v>25</v>
      </c>
      <c r="C46" s="12">
        <v>772498.26</v>
      </c>
      <c r="D46" s="12">
        <v>895768.67</v>
      </c>
      <c r="E46" s="12">
        <v>0</v>
      </c>
      <c r="F46" s="12">
        <f t="shared" si="1"/>
        <v>1668266.9300000002</v>
      </c>
      <c r="G46" s="12" t="e">
        <f>#REF!-F46</f>
        <v>#REF!</v>
      </c>
      <c r="H46" s="12">
        <v>686327.54</v>
      </c>
      <c r="I46" s="12">
        <v>28638.61</v>
      </c>
      <c r="J46" s="12">
        <v>1436975.7</v>
      </c>
      <c r="K46" s="12">
        <f t="shared" si="11"/>
        <v>2151941.85</v>
      </c>
      <c r="L46" s="12" t="e">
        <f>#REF!-K46</f>
        <v>#REF!</v>
      </c>
      <c r="M46" s="12">
        <v>657367.92</v>
      </c>
    </row>
    <row r="47" spans="1:13" ht="28.5" customHeight="1">
      <c r="A47" s="27"/>
      <c r="B47" s="3" t="s">
        <v>17</v>
      </c>
      <c r="C47" s="12">
        <v>0</v>
      </c>
      <c r="D47" s="12">
        <v>952401.24</v>
      </c>
      <c r="E47" s="12">
        <v>393730.19</v>
      </c>
      <c r="F47" s="12">
        <f t="shared" si="1"/>
        <v>1346131.43</v>
      </c>
      <c r="G47" s="12" t="e">
        <f>#REF!-F47</f>
        <v>#REF!</v>
      </c>
      <c r="H47" s="12">
        <v>499146.01</v>
      </c>
      <c r="I47" s="12">
        <v>467395.34</v>
      </c>
      <c r="J47" s="12">
        <v>834459.47</v>
      </c>
      <c r="K47" s="12">
        <f t="shared" si="11"/>
        <v>1801000.82</v>
      </c>
      <c r="L47" s="12" t="e">
        <f>#REF!-K47</f>
        <v>#REF!</v>
      </c>
      <c r="M47" s="12">
        <v>3935958.48</v>
      </c>
    </row>
    <row r="48" spans="1:13" ht="28.5" customHeight="1">
      <c r="A48" s="27"/>
      <c r="B48" s="3" t="s">
        <v>26</v>
      </c>
      <c r="C48" s="12">
        <v>0</v>
      </c>
      <c r="D48" s="12">
        <v>0</v>
      </c>
      <c r="E48" s="12">
        <v>147137.62</v>
      </c>
      <c r="F48" s="12">
        <f t="shared" si="1"/>
        <v>147137.62</v>
      </c>
      <c r="G48" s="12" t="e">
        <f>#REF!-F48</f>
        <v>#REF!</v>
      </c>
      <c r="H48" s="12">
        <v>27829.71</v>
      </c>
      <c r="I48" s="12">
        <v>45061.2</v>
      </c>
      <c r="J48" s="12">
        <v>37345.36</v>
      </c>
      <c r="K48" s="12">
        <f t="shared" si="11"/>
        <v>110236.27</v>
      </c>
      <c r="L48" s="12" t="e">
        <f>#REF!-K48</f>
        <v>#REF!</v>
      </c>
      <c r="M48" s="12">
        <v>0</v>
      </c>
    </row>
    <row r="49" spans="1:13" ht="32.25" customHeight="1">
      <c r="A49" s="27"/>
      <c r="B49" s="3" t="s">
        <v>61</v>
      </c>
      <c r="C49" s="12">
        <v>0</v>
      </c>
      <c r="D49" s="12">
        <v>0</v>
      </c>
      <c r="E49" s="12">
        <v>0</v>
      </c>
      <c r="F49" s="12">
        <f>C49+D49+E49</f>
        <v>0</v>
      </c>
      <c r="G49" s="12" t="e">
        <f>#REF!-F49</f>
        <v>#REF!</v>
      </c>
      <c r="H49" s="12">
        <v>0</v>
      </c>
      <c r="I49" s="12">
        <v>0</v>
      </c>
      <c r="J49" s="12">
        <v>0</v>
      </c>
      <c r="K49" s="12">
        <f t="shared" si="11"/>
        <v>0</v>
      </c>
      <c r="L49" s="12" t="e">
        <f>#REF!-K49</f>
        <v>#REF!</v>
      </c>
      <c r="M49" s="12">
        <v>0</v>
      </c>
    </row>
    <row r="50" spans="1:13" ht="30.75" customHeight="1">
      <c r="A50" s="28"/>
      <c r="B50" s="2" t="s">
        <v>8</v>
      </c>
      <c r="C50" s="10">
        <f aca="true" t="shared" si="12" ref="C50:M50">C49+C48+C47+C46+C45+C44</f>
        <v>4498186.17</v>
      </c>
      <c r="D50" s="10">
        <f t="shared" si="12"/>
        <v>3217702.6</v>
      </c>
      <c r="E50" s="10">
        <f t="shared" si="12"/>
        <v>6548462.89</v>
      </c>
      <c r="F50" s="10">
        <f t="shared" si="12"/>
        <v>14264351.66</v>
      </c>
      <c r="G50" s="10" t="e">
        <f t="shared" si="12"/>
        <v>#REF!</v>
      </c>
      <c r="H50" s="10">
        <f t="shared" si="12"/>
        <v>4925424.98</v>
      </c>
      <c r="I50" s="10">
        <f t="shared" si="12"/>
        <v>1329522.99</v>
      </c>
      <c r="J50" s="10">
        <f t="shared" si="12"/>
        <v>10670488.2</v>
      </c>
      <c r="K50" s="10">
        <f t="shared" si="12"/>
        <v>16925436.17</v>
      </c>
      <c r="L50" s="10" t="e">
        <f t="shared" si="12"/>
        <v>#REF!</v>
      </c>
      <c r="M50" s="10">
        <f t="shared" si="12"/>
        <v>6141860.19</v>
      </c>
    </row>
    <row r="51" spans="1:13" ht="32.25" customHeight="1">
      <c r="A51" s="24" t="s">
        <v>13</v>
      </c>
      <c r="B51" s="3" t="s">
        <v>27</v>
      </c>
      <c r="C51" s="12">
        <v>168235.78</v>
      </c>
      <c r="D51" s="12">
        <v>7185349.55</v>
      </c>
      <c r="E51" s="12">
        <v>5326669.57</v>
      </c>
      <c r="F51" s="12">
        <f t="shared" si="1"/>
        <v>12680254.9</v>
      </c>
      <c r="G51" s="12" t="e">
        <f>#REF!-F51</f>
        <v>#REF!</v>
      </c>
      <c r="H51" s="12">
        <v>4162642.82</v>
      </c>
      <c r="I51" s="12">
        <v>6202652.46</v>
      </c>
      <c r="J51" s="12">
        <v>3339114.79</v>
      </c>
      <c r="K51" s="12">
        <f aca="true" t="shared" si="13" ref="K51:K70">H51+I51+J51</f>
        <v>13704410.07</v>
      </c>
      <c r="L51" s="12" t="e">
        <f>#REF!-K51</f>
        <v>#REF!</v>
      </c>
      <c r="M51" s="12">
        <v>2727166.51</v>
      </c>
    </row>
    <row r="52" spans="1:13" ht="28.5" customHeight="1">
      <c r="A52" s="27"/>
      <c r="B52" s="3" t="s">
        <v>24</v>
      </c>
      <c r="C52" s="12">
        <v>303088.9</v>
      </c>
      <c r="D52" s="12">
        <v>1085146.74</v>
      </c>
      <c r="E52" s="12">
        <v>299465.11</v>
      </c>
      <c r="F52" s="12">
        <f t="shared" si="1"/>
        <v>1687700.75</v>
      </c>
      <c r="G52" s="12" t="e">
        <f>#REF!-F52</f>
        <v>#REF!</v>
      </c>
      <c r="H52" s="12">
        <v>754865.33</v>
      </c>
      <c r="I52" s="12">
        <v>1016637.22</v>
      </c>
      <c r="J52" s="12">
        <v>319460.86</v>
      </c>
      <c r="K52" s="12">
        <f t="shared" si="13"/>
        <v>2090963.4099999997</v>
      </c>
      <c r="L52" s="12" t="e">
        <f>#REF!-K52</f>
        <v>#REF!</v>
      </c>
      <c r="M52" s="12">
        <v>3230439.49</v>
      </c>
    </row>
    <row r="53" spans="1:13" ht="28.5" customHeight="1">
      <c r="A53" s="27"/>
      <c r="B53" s="3" t="s">
        <v>28</v>
      </c>
      <c r="C53" s="12">
        <v>143681.44</v>
      </c>
      <c r="D53" s="12">
        <v>158514.69</v>
      </c>
      <c r="E53" s="12">
        <v>373875.31</v>
      </c>
      <c r="F53" s="12">
        <f t="shared" si="1"/>
        <v>676071.44</v>
      </c>
      <c r="G53" s="12" t="e">
        <f>#REF!-F53</f>
        <v>#REF!</v>
      </c>
      <c r="H53" s="12">
        <v>155852.92</v>
      </c>
      <c r="I53" s="12">
        <v>250775.7</v>
      </c>
      <c r="J53" s="12">
        <v>227447.66</v>
      </c>
      <c r="K53" s="12">
        <f t="shared" si="13"/>
        <v>634076.28</v>
      </c>
      <c r="L53" s="12" t="e">
        <f>#REF!-K53</f>
        <v>#REF!</v>
      </c>
      <c r="M53" s="12">
        <v>222118.18</v>
      </c>
    </row>
    <row r="54" spans="1:13" ht="28.5" customHeight="1">
      <c r="A54" s="27"/>
      <c r="B54" s="3" t="s">
        <v>23</v>
      </c>
      <c r="C54" s="17">
        <v>1009018.9</v>
      </c>
      <c r="D54" s="12">
        <v>933237.92</v>
      </c>
      <c r="E54" s="12">
        <v>1281206.57</v>
      </c>
      <c r="F54" s="12">
        <f t="shared" si="1"/>
        <v>3223463.39</v>
      </c>
      <c r="G54" s="12" t="e">
        <f>#REF!-F54</f>
        <v>#REF!</v>
      </c>
      <c r="H54" s="17">
        <v>1248453.61</v>
      </c>
      <c r="I54" s="12">
        <v>864146.28</v>
      </c>
      <c r="J54" s="12">
        <v>1056008.23</v>
      </c>
      <c r="K54" s="12">
        <f t="shared" si="13"/>
        <v>3168608.12</v>
      </c>
      <c r="L54" s="12" t="e">
        <f>#REF!-K54</f>
        <v>#REF!</v>
      </c>
      <c r="M54" s="12">
        <v>2158255.77</v>
      </c>
    </row>
    <row r="55" spans="1:13" ht="28.5" customHeight="1">
      <c r="A55" s="27"/>
      <c r="B55" s="3" t="s">
        <v>29</v>
      </c>
      <c r="C55" s="12">
        <v>0</v>
      </c>
      <c r="D55" s="12">
        <v>185717.53</v>
      </c>
      <c r="E55" s="12">
        <v>14438.14</v>
      </c>
      <c r="F55" s="12">
        <f t="shared" si="1"/>
        <v>200155.66999999998</v>
      </c>
      <c r="G55" s="12" t="e">
        <f>#REF!-F55</f>
        <v>#REF!</v>
      </c>
      <c r="H55" s="12">
        <v>73156.03</v>
      </c>
      <c r="I55" s="12">
        <v>214059.44</v>
      </c>
      <c r="J55" s="12">
        <v>61197.86</v>
      </c>
      <c r="K55" s="12">
        <f t="shared" si="13"/>
        <v>348413.32999999996</v>
      </c>
      <c r="L55" s="12" t="e">
        <f>#REF!-K55</f>
        <v>#REF!</v>
      </c>
      <c r="M55" s="12">
        <v>301123.18</v>
      </c>
    </row>
    <row r="56" spans="1:13" ht="32.25" customHeight="1">
      <c r="A56" s="27"/>
      <c r="B56" s="3" t="s">
        <v>30</v>
      </c>
      <c r="C56" s="12">
        <v>0</v>
      </c>
      <c r="D56" s="12">
        <v>0</v>
      </c>
      <c r="E56" s="12">
        <v>0</v>
      </c>
      <c r="F56" s="12">
        <f t="shared" si="1"/>
        <v>0</v>
      </c>
      <c r="G56" s="12" t="e">
        <f>#REF!-F56</f>
        <v>#REF!</v>
      </c>
      <c r="H56" s="12">
        <v>0</v>
      </c>
      <c r="I56" s="12">
        <v>0</v>
      </c>
      <c r="J56" s="12">
        <v>0</v>
      </c>
      <c r="K56" s="12">
        <f t="shared" si="13"/>
        <v>0</v>
      </c>
      <c r="L56" s="12" t="e">
        <f>#REF!-K56</f>
        <v>#REF!</v>
      </c>
      <c r="M56" s="12">
        <v>0</v>
      </c>
    </row>
    <row r="57" spans="1:13" ht="28.5" customHeight="1">
      <c r="A57" s="27"/>
      <c r="B57" s="3" t="s">
        <v>19</v>
      </c>
      <c r="C57" s="12">
        <v>249051.27</v>
      </c>
      <c r="D57" s="12">
        <v>347178.98</v>
      </c>
      <c r="E57" s="12">
        <v>5978556.65</v>
      </c>
      <c r="F57" s="12">
        <f t="shared" si="1"/>
        <v>6574786.9</v>
      </c>
      <c r="G57" s="12" t="e">
        <f>#REF!-F57</f>
        <v>#REF!</v>
      </c>
      <c r="H57" s="12">
        <v>784292.75</v>
      </c>
      <c r="I57" s="12">
        <v>2621029.84</v>
      </c>
      <c r="J57" s="12">
        <v>3177631.25</v>
      </c>
      <c r="K57" s="12">
        <f t="shared" si="13"/>
        <v>6582953.84</v>
      </c>
      <c r="L57" s="12" t="e">
        <f>#REF!-K57</f>
        <v>#REF!</v>
      </c>
      <c r="M57" s="12">
        <v>1660718.39</v>
      </c>
    </row>
    <row r="58" spans="1:13" ht="28.5" customHeight="1">
      <c r="A58" s="27"/>
      <c r="B58" s="3" t="s">
        <v>42</v>
      </c>
      <c r="C58" s="12">
        <v>2865.61</v>
      </c>
      <c r="D58" s="12">
        <v>9589.47</v>
      </c>
      <c r="E58" s="12">
        <v>13152.03</v>
      </c>
      <c r="F58" s="12">
        <f t="shared" si="1"/>
        <v>25607.11</v>
      </c>
      <c r="G58" s="12" t="e">
        <f>#REF!-F58</f>
        <v>#REF!</v>
      </c>
      <c r="H58" s="12">
        <v>6485.07</v>
      </c>
      <c r="I58" s="12">
        <v>21035.4</v>
      </c>
      <c r="J58" s="12">
        <v>39398.39</v>
      </c>
      <c r="K58" s="12">
        <f t="shared" si="13"/>
        <v>66918.86</v>
      </c>
      <c r="L58" s="12" t="e">
        <f>#REF!-K58</f>
        <v>#REF!</v>
      </c>
      <c r="M58" s="12">
        <v>16449.46</v>
      </c>
    </row>
    <row r="59" spans="1:13" ht="28.5" customHeight="1">
      <c r="A59" s="27"/>
      <c r="B59" s="3" t="s">
        <v>31</v>
      </c>
      <c r="C59" s="12">
        <v>0</v>
      </c>
      <c r="D59" s="12">
        <v>68807.49</v>
      </c>
      <c r="E59" s="12">
        <v>336066.52</v>
      </c>
      <c r="F59" s="12">
        <f t="shared" si="1"/>
        <v>404874.01</v>
      </c>
      <c r="G59" s="12" t="e">
        <f>#REF!-F59</f>
        <v>#REF!</v>
      </c>
      <c r="H59" s="12">
        <v>0</v>
      </c>
      <c r="I59" s="12">
        <v>0</v>
      </c>
      <c r="J59" s="12">
        <v>206972.14</v>
      </c>
      <c r="K59" s="12">
        <f t="shared" si="13"/>
        <v>206972.14</v>
      </c>
      <c r="L59" s="12" t="e">
        <f>#REF!-K59</f>
        <v>#REF!</v>
      </c>
      <c r="M59" s="12">
        <v>89939.87</v>
      </c>
    </row>
    <row r="60" spans="1:13" ht="28.5" customHeight="1">
      <c r="A60" s="27"/>
      <c r="B60" s="3" t="s">
        <v>17</v>
      </c>
      <c r="C60" s="12">
        <v>3087393.03</v>
      </c>
      <c r="D60" s="12">
        <v>2796074.41</v>
      </c>
      <c r="E60" s="12">
        <v>4709457.82</v>
      </c>
      <c r="F60" s="12">
        <f t="shared" si="1"/>
        <v>10592925.26</v>
      </c>
      <c r="G60" s="12" t="e">
        <f>#REF!-F60</f>
        <v>#REF!</v>
      </c>
      <c r="H60" s="12">
        <v>3245007.97</v>
      </c>
      <c r="I60" s="12">
        <v>4318894.17</v>
      </c>
      <c r="J60" s="12">
        <v>4900975.21</v>
      </c>
      <c r="K60" s="12">
        <f t="shared" si="13"/>
        <v>12464877.350000001</v>
      </c>
      <c r="L60" s="12" t="e">
        <f>#REF!-K60</f>
        <v>#REF!</v>
      </c>
      <c r="M60" s="12">
        <v>5348683.91</v>
      </c>
    </row>
    <row r="61" spans="1:13" ht="28.5" customHeight="1">
      <c r="A61" s="27"/>
      <c r="B61" s="3" t="s">
        <v>32</v>
      </c>
      <c r="C61" s="12">
        <v>0</v>
      </c>
      <c r="D61" s="12">
        <v>360088.31</v>
      </c>
      <c r="E61" s="12">
        <v>671297.86</v>
      </c>
      <c r="F61" s="12">
        <f t="shared" si="1"/>
        <v>1031386.1699999999</v>
      </c>
      <c r="G61" s="12" t="e">
        <f>#REF!-F61</f>
        <v>#REF!</v>
      </c>
      <c r="H61" s="12">
        <v>352189.47</v>
      </c>
      <c r="I61" s="12">
        <v>618.36</v>
      </c>
      <c r="J61" s="12">
        <v>603204.71</v>
      </c>
      <c r="K61" s="12">
        <f t="shared" si="13"/>
        <v>956012.5399999999</v>
      </c>
      <c r="L61" s="12" t="e">
        <f>#REF!-K61</f>
        <v>#REF!</v>
      </c>
      <c r="M61" s="12">
        <v>0</v>
      </c>
    </row>
    <row r="62" spans="1:13" ht="28.5" customHeight="1">
      <c r="A62" s="27"/>
      <c r="B62" s="3" t="s">
        <v>33</v>
      </c>
      <c r="C62" s="12">
        <v>122356.55</v>
      </c>
      <c r="D62" s="12">
        <v>133071.13</v>
      </c>
      <c r="E62" s="12">
        <v>361286.9</v>
      </c>
      <c r="F62" s="12">
        <f t="shared" si="1"/>
        <v>616714.5800000001</v>
      </c>
      <c r="G62" s="12" t="e">
        <f>#REF!-F62</f>
        <v>#REF!</v>
      </c>
      <c r="H62" s="12">
        <v>335372.54</v>
      </c>
      <c r="I62" s="12">
        <v>449696.93</v>
      </c>
      <c r="J62" s="12">
        <v>75623.35</v>
      </c>
      <c r="K62" s="12">
        <f t="shared" si="13"/>
        <v>860692.82</v>
      </c>
      <c r="L62" s="12" t="e">
        <f>#REF!-K62</f>
        <v>#REF!</v>
      </c>
      <c r="M62" s="12">
        <v>505468.12</v>
      </c>
    </row>
    <row r="63" spans="1:13" ht="28.5" customHeight="1">
      <c r="A63" s="27"/>
      <c r="B63" s="3" t="s">
        <v>34</v>
      </c>
      <c r="C63" s="12">
        <v>367569.48</v>
      </c>
      <c r="D63" s="12">
        <v>838857.69</v>
      </c>
      <c r="E63" s="12">
        <v>904814.75</v>
      </c>
      <c r="F63" s="12">
        <f t="shared" si="1"/>
        <v>2111241.92</v>
      </c>
      <c r="G63" s="12" t="e">
        <f>#REF!-F63</f>
        <v>#REF!</v>
      </c>
      <c r="H63" s="12">
        <v>407720.55</v>
      </c>
      <c r="I63" s="12">
        <v>700271.08</v>
      </c>
      <c r="J63" s="12">
        <v>834969.67</v>
      </c>
      <c r="K63" s="12">
        <f t="shared" si="13"/>
        <v>1942961.2999999998</v>
      </c>
      <c r="L63" s="12" t="e">
        <f>#REF!-K63</f>
        <v>#REF!</v>
      </c>
      <c r="M63" s="12">
        <v>961693.03</v>
      </c>
    </row>
    <row r="64" spans="1:13" ht="28.5" customHeight="1">
      <c r="A64" s="27"/>
      <c r="B64" s="3" t="s">
        <v>25</v>
      </c>
      <c r="C64" s="12">
        <v>477249.64</v>
      </c>
      <c r="D64" s="12">
        <v>929436.45</v>
      </c>
      <c r="E64" s="12">
        <v>543298.67</v>
      </c>
      <c r="F64" s="12">
        <f t="shared" si="1"/>
        <v>1949984.7599999998</v>
      </c>
      <c r="G64" s="12" t="e">
        <f>#REF!-F64</f>
        <v>#REF!</v>
      </c>
      <c r="H64" s="12">
        <v>757626.63</v>
      </c>
      <c r="I64" s="12">
        <v>100481.98</v>
      </c>
      <c r="J64" s="12">
        <v>898139.61</v>
      </c>
      <c r="K64" s="12">
        <f t="shared" si="13"/>
        <v>1756248.22</v>
      </c>
      <c r="L64" s="12" t="e">
        <f>#REF!-K64</f>
        <v>#REF!</v>
      </c>
      <c r="M64" s="12">
        <v>1295341.21</v>
      </c>
    </row>
    <row r="65" spans="1:13" ht="28.5" customHeight="1">
      <c r="A65" s="27"/>
      <c r="B65" s="3" t="s">
        <v>35</v>
      </c>
      <c r="C65" s="12">
        <v>145850.78</v>
      </c>
      <c r="D65" s="12">
        <v>181332.12</v>
      </c>
      <c r="E65" s="12">
        <v>253272.64</v>
      </c>
      <c r="F65" s="12">
        <f t="shared" si="1"/>
        <v>580455.54</v>
      </c>
      <c r="G65" s="12" t="e">
        <f>#REF!-F65</f>
        <v>#REF!</v>
      </c>
      <c r="H65" s="12">
        <v>163133.79</v>
      </c>
      <c r="I65" s="12">
        <v>322413</v>
      </c>
      <c r="J65" s="12">
        <v>225966.36</v>
      </c>
      <c r="K65" s="12">
        <f t="shared" si="13"/>
        <v>711513.15</v>
      </c>
      <c r="L65" s="12" t="e">
        <f>#REF!-K65</f>
        <v>#REF!</v>
      </c>
      <c r="M65" s="12">
        <v>204583.72</v>
      </c>
    </row>
    <row r="66" spans="1:13" ht="28.5" customHeight="1">
      <c r="A66" s="27"/>
      <c r="B66" s="3" t="s">
        <v>36</v>
      </c>
      <c r="C66" s="12">
        <v>686820.7</v>
      </c>
      <c r="D66" s="12">
        <v>736420.35</v>
      </c>
      <c r="E66" s="12">
        <v>852755.09</v>
      </c>
      <c r="F66" s="12">
        <f t="shared" si="1"/>
        <v>2275996.1399999997</v>
      </c>
      <c r="G66" s="12" t="e">
        <f>#REF!-F66</f>
        <v>#REF!</v>
      </c>
      <c r="H66" s="12">
        <v>759574.15</v>
      </c>
      <c r="I66" s="12">
        <v>829133.17</v>
      </c>
      <c r="J66" s="12">
        <v>1174725.85</v>
      </c>
      <c r="K66" s="12">
        <f t="shared" si="13"/>
        <v>2763433.17</v>
      </c>
      <c r="L66" s="12" t="e">
        <f>#REF!-K66</f>
        <v>#REF!</v>
      </c>
      <c r="M66" s="12">
        <v>1474773.51</v>
      </c>
    </row>
    <row r="67" spans="1:13" ht="21.75" customHeight="1">
      <c r="A67" s="27"/>
      <c r="B67" s="3" t="s">
        <v>37</v>
      </c>
      <c r="C67" s="12">
        <v>0</v>
      </c>
      <c r="D67" s="12">
        <v>43895.37</v>
      </c>
      <c r="E67" s="12">
        <v>6336.36</v>
      </c>
      <c r="F67" s="12">
        <f t="shared" si="1"/>
        <v>50231.73</v>
      </c>
      <c r="G67" s="12" t="e">
        <f>#REF!-F67</f>
        <v>#REF!</v>
      </c>
      <c r="H67" s="12">
        <v>17661.86</v>
      </c>
      <c r="I67" s="12">
        <v>11478.48</v>
      </c>
      <c r="J67" s="12">
        <v>5771.77</v>
      </c>
      <c r="K67" s="12">
        <f t="shared" si="13"/>
        <v>34912.11</v>
      </c>
      <c r="L67" s="12" t="e">
        <f>#REF!-K67</f>
        <v>#REF!</v>
      </c>
      <c r="M67" s="12">
        <v>50375.68</v>
      </c>
    </row>
    <row r="68" spans="1:13" ht="43.5" customHeight="1">
      <c r="A68" s="27"/>
      <c r="B68" s="3" t="s">
        <v>38</v>
      </c>
      <c r="C68" s="12">
        <v>32804.42</v>
      </c>
      <c r="D68" s="12">
        <v>6482.45</v>
      </c>
      <c r="E68" s="12">
        <v>0</v>
      </c>
      <c r="F68" s="12">
        <f t="shared" si="1"/>
        <v>39286.869999999995</v>
      </c>
      <c r="G68" s="12" t="e">
        <f>#REF!-F68</f>
        <v>#REF!</v>
      </c>
      <c r="H68" s="12">
        <v>0</v>
      </c>
      <c r="I68" s="12">
        <v>0</v>
      </c>
      <c r="J68" s="12">
        <v>0</v>
      </c>
      <c r="K68" s="12">
        <f t="shared" si="13"/>
        <v>0</v>
      </c>
      <c r="L68" s="12" t="e">
        <f>#REF!-K68</f>
        <v>#REF!</v>
      </c>
      <c r="M68" s="12">
        <v>141967.22</v>
      </c>
    </row>
    <row r="69" spans="1:13" ht="33.75" customHeight="1">
      <c r="A69" s="27"/>
      <c r="B69" s="3" t="s">
        <v>39</v>
      </c>
      <c r="C69" s="12">
        <v>191302.65</v>
      </c>
      <c r="D69" s="12">
        <v>49097</v>
      </c>
      <c r="E69" s="12">
        <v>291641.74</v>
      </c>
      <c r="F69" s="12">
        <f t="shared" si="1"/>
        <v>532041.39</v>
      </c>
      <c r="G69" s="12" t="e">
        <f>#REF!-F69</f>
        <v>#REF!</v>
      </c>
      <c r="H69" s="12">
        <v>322232.6</v>
      </c>
      <c r="I69" s="12">
        <v>486736.08</v>
      </c>
      <c r="J69" s="12">
        <v>45820.64</v>
      </c>
      <c r="K69" s="12">
        <f t="shared" si="13"/>
        <v>854789.32</v>
      </c>
      <c r="L69" s="12" t="e">
        <f>#REF!-K69</f>
        <v>#REF!</v>
      </c>
      <c r="M69" s="12">
        <v>441436.17</v>
      </c>
    </row>
    <row r="70" spans="1:13" ht="21.75" customHeight="1">
      <c r="A70" s="27"/>
      <c r="B70" s="3" t="s">
        <v>50</v>
      </c>
      <c r="C70" s="12">
        <v>209841.66</v>
      </c>
      <c r="D70" s="12">
        <v>233310.63</v>
      </c>
      <c r="E70" s="12">
        <v>753440.07</v>
      </c>
      <c r="F70" s="12">
        <f t="shared" si="1"/>
        <v>1196592.3599999999</v>
      </c>
      <c r="G70" s="12" t="e">
        <f>#REF!-F70</f>
        <v>#REF!</v>
      </c>
      <c r="H70" s="12">
        <v>322434.48</v>
      </c>
      <c r="I70" s="12">
        <v>527078.53</v>
      </c>
      <c r="J70" s="12">
        <v>829426.58</v>
      </c>
      <c r="K70" s="12">
        <f t="shared" si="13"/>
        <v>1678939.5899999999</v>
      </c>
      <c r="L70" s="12" t="e">
        <f>#REF!-K70</f>
        <v>#REF!</v>
      </c>
      <c r="M70" s="12">
        <v>1065702.33</v>
      </c>
    </row>
    <row r="71" spans="1:13" ht="30" customHeight="1">
      <c r="A71" s="27"/>
      <c r="B71" s="3" t="s">
        <v>55</v>
      </c>
      <c r="C71" s="12">
        <v>664110.77</v>
      </c>
      <c r="D71" s="12">
        <v>307224.24</v>
      </c>
      <c r="E71" s="12">
        <v>889727.19</v>
      </c>
      <c r="F71" s="12">
        <f aca="true" t="shared" si="14" ref="F71:F77">C71+D71+E71</f>
        <v>1861062.2</v>
      </c>
      <c r="G71" s="12" t="e">
        <f>#REF!-F71</f>
        <v>#REF!</v>
      </c>
      <c r="H71" s="12">
        <v>572454.11</v>
      </c>
      <c r="I71" s="12">
        <v>826644.48</v>
      </c>
      <c r="J71" s="12">
        <v>1261684.23</v>
      </c>
      <c r="K71" s="12">
        <f aca="true" t="shared" si="15" ref="K71:K77">H71+I71+J71</f>
        <v>2660782.82</v>
      </c>
      <c r="L71" s="12" t="e">
        <f>#REF!-K71</f>
        <v>#REF!</v>
      </c>
      <c r="M71" s="12">
        <v>1114248.23</v>
      </c>
    </row>
    <row r="72" spans="1:13" ht="30" customHeight="1">
      <c r="A72" s="27"/>
      <c r="B72" s="3" t="s">
        <v>2</v>
      </c>
      <c r="C72" s="12">
        <v>0</v>
      </c>
      <c r="D72" s="12">
        <v>130606.04</v>
      </c>
      <c r="E72" s="12">
        <v>1137.96</v>
      </c>
      <c r="F72" s="12">
        <f t="shared" si="14"/>
        <v>131744</v>
      </c>
      <c r="G72" s="12" t="e">
        <f>#REF!-F72</f>
        <v>#REF!</v>
      </c>
      <c r="H72" s="12">
        <v>146679.6</v>
      </c>
      <c r="I72" s="12">
        <v>1238.03</v>
      </c>
      <c r="J72" s="12">
        <v>734.22</v>
      </c>
      <c r="K72" s="12">
        <f t="shared" si="15"/>
        <v>148651.85</v>
      </c>
      <c r="L72" s="12" t="e">
        <f>#REF!-K72</f>
        <v>#REF!</v>
      </c>
      <c r="M72" s="12">
        <v>102912.12</v>
      </c>
    </row>
    <row r="73" spans="1:13" ht="30" customHeight="1">
      <c r="A73" s="27"/>
      <c r="B73" s="3" t="s">
        <v>63</v>
      </c>
      <c r="C73" s="12">
        <v>192521.42</v>
      </c>
      <c r="D73" s="12">
        <v>16901.21</v>
      </c>
      <c r="E73" s="12">
        <v>324512.67</v>
      </c>
      <c r="F73" s="12">
        <f t="shared" si="14"/>
        <v>533935.3</v>
      </c>
      <c r="G73" s="12" t="e">
        <f>#REF!-F73</f>
        <v>#REF!</v>
      </c>
      <c r="H73" s="12">
        <v>165741.48</v>
      </c>
      <c r="I73" s="12">
        <v>300275.69</v>
      </c>
      <c r="J73" s="12">
        <v>401497.45</v>
      </c>
      <c r="K73" s="12">
        <f t="shared" si="15"/>
        <v>867514.6200000001</v>
      </c>
      <c r="L73" s="12" t="e">
        <f>#REF!-K73</f>
        <v>#REF!</v>
      </c>
      <c r="M73" s="12">
        <v>459953.44</v>
      </c>
    </row>
    <row r="74" spans="1:13" ht="30" customHeight="1">
      <c r="A74" s="27"/>
      <c r="B74" s="3" t="s">
        <v>57</v>
      </c>
      <c r="C74" s="12">
        <v>0</v>
      </c>
      <c r="D74" s="12">
        <v>0</v>
      </c>
      <c r="E74" s="12">
        <v>55589.17</v>
      </c>
      <c r="F74" s="12">
        <f t="shared" si="14"/>
        <v>55589.17</v>
      </c>
      <c r="G74" s="12" t="e">
        <f>#REF!-F74</f>
        <v>#REF!</v>
      </c>
      <c r="H74" s="12">
        <v>256141.75</v>
      </c>
      <c r="I74" s="12">
        <v>177917.81</v>
      </c>
      <c r="J74" s="12">
        <v>5495.78</v>
      </c>
      <c r="K74" s="12">
        <f t="shared" si="15"/>
        <v>439555.34</v>
      </c>
      <c r="L74" s="12" t="e">
        <f>#REF!-K74</f>
        <v>#REF!</v>
      </c>
      <c r="M74" s="12">
        <v>7332.43</v>
      </c>
    </row>
    <row r="75" spans="1:13" ht="30" customHeight="1">
      <c r="A75" s="27"/>
      <c r="B75" s="3" t="s">
        <v>84</v>
      </c>
      <c r="C75" s="12">
        <v>99097.51</v>
      </c>
      <c r="D75" s="12">
        <v>0</v>
      </c>
      <c r="E75" s="12">
        <v>152756.55</v>
      </c>
      <c r="F75" s="12">
        <f t="shared" si="14"/>
        <v>251854.06</v>
      </c>
      <c r="G75" s="12" t="e">
        <f>#REF!-F75</f>
        <v>#REF!</v>
      </c>
      <c r="H75" s="12">
        <v>189151.39</v>
      </c>
      <c r="I75" s="12">
        <v>212255.62</v>
      </c>
      <c r="J75" s="12">
        <v>304919.27</v>
      </c>
      <c r="K75" s="12">
        <f t="shared" si="15"/>
        <v>706326.28</v>
      </c>
      <c r="L75" s="12" t="e">
        <f>#REF!-K75</f>
        <v>#REF!</v>
      </c>
      <c r="M75" s="12">
        <v>102169.19</v>
      </c>
    </row>
    <row r="76" spans="1:13" ht="30" customHeight="1">
      <c r="A76" s="27"/>
      <c r="B76" s="3" t="s">
        <v>85</v>
      </c>
      <c r="C76" s="12">
        <v>637.57</v>
      </c>
      <c r="D76" s="12">
        <v>29434.91</v>
      </c>
      <c r="E76" s="12">
        <v>51837.52</v>
      </c>
      <c r="F76" s="12">
        <f t="shared" si="14"/>
        <v>81910</v>
      </c>
      <c r="G76" s="12" t="e">
        <f>#REF!-F76</f>
        <v>#REF!</v>
      </c>
      <c r="H76" s="12">
        <v>3587.39</v>
      </c>
      <c r="I76" s="12">
        <v>34049.73</v>
      </c>
      <c r="J76" s="12">
        <v>11458.81</v>
      </c>
      <c r="K76" s="12">
        <f t="shared" si="15"/>
        <v>49095.93</v>
      </c>
      <c r="L76" s="12" t="e">
        <f>#REF!-K76</f>
        <v>#REF!</v>
      </c>
      <c r="M76" s="12">
        <v>29703.88</v>
      </c>
    </row>
    <row r="77" spans="1:13" ht="30" customHeight="1">
      <c r="A77" s="27"/>
      <c r="B77" s="3" t="s">
        <v>86</v>
      </c>
      <c r="C77" s="12">
        <v>27272.94</v>
      </c>
      <c r="D77" s="12">
        <v>71320.54</v>
      </c>
      <c r="E77" s="12">
        <v>58569.13</v>
      </c>
      <c r="F77" s="12">
        <f t="shared" si="14"/>
        <v>157162.61</v>
      </c>
      <c r="G77" s="12" t="e">
        <f>#REF!-F77</f>
        <v>#REF!</v>
      </c>
      <c r="H77" s="12">
        <v>75765.51</v>
      </c>
      <c r="I77" s="12">
        <v>69730.52</v>
      </c>
      <c r="J77" s="12">
        <v>197330.95</v>
      </c>
      <c r="K77" s="12">
        <f t="shared" si="15"/>
        <v>342826.98</v>
      </c>
      <c r="L77" s="12" t="e">
        <f>#REF!-K77</f>
        <v>#REF!</v>
      </c>
      <c r="M77" s="12">
        <v>150540.97</v>
      </c>
    </row>
    <row r="78" spans="1:13" ht="33" customHeight="1">
      <c r="A78" s="28"/>
      <c r="B78" s="2" t="s">
        <v>8</v>
      </c>
      <c r="C78" s="10">
        <f aca="true" t="shared" si="16" ref="C78:M78">C70+C69+C68+C67+C66+C65+C64+C63+C62+C61+C60+C59+C58+C57+C56+C55+C54+C53+C52+C51+C71+C72+C73+C74+C75+C76+C77</f>
        <v>8180771.020000002</v>
      </c>
      <c r="D78" s="10">
        <f t="shared" si="16"/>
        <v>16837095.220000003</v>
      </c>
      <c r="E78" s="10">
        <f t="shared" si="16"/>
        <v>24505161.990000002</v>
      </c>
      <c r="F78" s="10">
        <f t="shared" si="16"/>
        <v>49523028.23000001</v>
      </c>
      <c r="G78" s="10" t="e">
        <f t="shared" si="16"/>
        <v>#REF!</v>
      </c>
      <c r="H78" s="10">
        <f t="shared" si="16"/>
        <v>15278223.8</v>
      </c>
      <c r="I78" s="10">
        <f t="shared" si="16"/>
        <v>20559250</v>
      </c>
      <c r="J78" s="10">
        <f t="shared" si="16"/>
        <v>20204975.639999997</v>
      </c>
      <c r="K78" s="10">
        <f t="shared" si="16"/>
        <v>56042449.44</v>
      </c>
      <c r="L78" s="10" t="e">
        <f t="shared" si="16"/>
        <v>#REF!</v>
      </c>
      <c r="M78" s="10">
        <f t="shared" si="16"/>
        <v>23863096.01</v>
      </c>
    </row>
    <row r="79" spans="1:13" ht="28.5" customHeight="1">
      <c r="A79" s="24" t="s">
        <v>14</v>
      </c>
      <c r="B79" s="3" t="s">
        <v>40</v>
      </c>
      <c r="C79" s="12">
        <v>10246.69</v>
      </c>
      <c r="D79" s="12">
        <v>5433.5</v>
      </c>
      <c r="E79" s="12">
        <v>13168.08</v>
      </c>
      <c r="F79" s="12">
        <f t="shared" si="1"/>
        <v>28848.27</v>
      </c>
      <c r="G79" s="12" t="e">
        <f>#REF!-F79</f>
        <v>#REF!</v>
      </c>
      <c r="H79" s="12">
        <v>0</v>
      </c>
      <c r="I79" s="12">
        <v>1377.32</v>
      </c>
      <c r="J79" s="12">
        <v>1157.58</v>
      </c>
      <c r="K79" s="12">
        <f aca="true" t="shared" si="17" ref="K79:K84">H79+I79+J79</f>
        <v>2534.8999999999996</v>
      </c>
      <c r="L79" s="12" t="e">
        <f>#REF!-K79</f>
        <v>#REF!</v>
      </c>
      <c r="M79" s="12">
        <v>5951.78</v>
      </c>
    </row>
    <row r="80" spans="1:13" ht="28.5" customHeight="1">
      <c r="A80" s="27"/>
      <c r="B80" s="3" t="s">
        <v>23</v>
      </c>
      <c r="C80" s="12">
        <v>0</v>
      </c>
      <c r="D80" s="12">
        <v>5037.77</v>
      </c>
      <c r="E80" s="12">
        <v>2970.14</v>
      </c>
      <c r="F80" s="12">
        <f t="shared" si="1"/>
        <v>8007.91</v>
      </c>
      <c r="G80" s="12" t="e">
        <f>#REF!-F80</f>
        <v>#REF!</v>
      </c>
      <c r="H80" s="12">
        <v>1964.72</v>
      </c>
      <c r="I80" s="12">
        <v>0</v>
      </c>
      <c r="J80" s="18">
        <v>0</v>
      </c>
      <c r="K80" s="12">
        <f t="shared" si="17"/>
        <v>1964.72</v>
      </c>
      <c r="L80" s="12" t="e">
        <f>#REF!-K80</f>
        <v>#REF!</v>
      </c>
      <c r="M80" s="12">
        <v>0</v>
      </c>
    </row>
    <row r="81" spans="1:13" ht="31.5" customHeight="1">
      <c r="A81" s="27"/>
      <c r="B81" s="3" t="s">
        <v>41</v>
      </c>
      <c r="C81" s="12">
        <v>0</v>
      </c>
      <c r="D81" s="12">
        <v>533.75</v>
      </c>
      <c r="E81" s="12">
        <v>5549.19</v>
      </c>
      <c r="F81" s="12">
        <f t="shared" si="1"/>
        <v>6082.94</v>
      </c>
      <c r="G81" s="12" t="e">
        <f>#REF!-F81</f>
        <v>#REF!</v>
      </c>
      <c r="H81" s="12">
        <v>0</v>
      </c>
      <c r="I81" s="12">
        <v>0</v>
      </c>
      <c r="J81" s="12">
        <v>0</v>
      </c>
      <c r="K81" s="12">
        <f t="shared" si="17"/>
        <v>0</v>
      </c>
      <c r="L81" s="12" t="e">
        <f>#REF!-K81</f>
        <v>#REF!</v>
      </c>
      <c r="M81" s="12">
        <v>0</v>
      </c>
    </row>
    <row r="82" spans="1:13" ht="28.5" customHeight="1">
      <c r="A82" s="27"/>
      <c r="B82" s="3" t="s">
        <v>42</v>
      </c>
      <c r="C82" s="12">
        <v>554.02</v>
      </c>
      <c r="D82" s="12">
        <v>589.36</v>
      </c>
      <c r="E82" s="12">
        <v>621.72</v>
      </c>
      <c r="F82" s="12">
        <f t="shared" si="1"/>
        <v>1765.1000000000001</v>
      </c>
      <c r="G82" s="12" t="e">
        <f>#REF!-F82</f>
        <v>#REF!</v>
      </c>
      <c r="H82" s="12">
        <v>559.74</v>
      </c>
      <c r="I82" s="12">
        <v>619.56</v>
      </c>
      <c r="J82" s="12">
        <v>1190.88</v>
      </c>
      <c r="K82" s="12">
        <f t="shared" si="17"/>
        <v>2370.1800000000003</v>
      </c>
      <c r="L82" s="12" t="e">
        <f>#REF!-K82</f>
        <v>#REF!</v>
      </c>
      <c r="M82" s="12">
        <v>1548.46</v>
      </c>
    </row>
    <row r="83" spans="1:13" ht="28.5" customHeight="1">
      <c r="A83" s="27"/>
      <c r="B83" s="3" t="s">
        <v>25</v>
      </c>
      <c r="C83" s="12">
        <v>0</v>
      </c>
      <c r="D83" s="12">
        <v>0</v>
      </c>
      <c r="E83" s="12">
        <v>3394.81</v>
      </c>
      <c r="F83" s="12">
        <f t="shared" si="1"/>
        <v>3394.81</v>
      </c>
      <c r="G83" s="12" t="e">
        <f>#REF!-F83</f>
        <v>#REF!</v>
      </c>
      <c r="H83" s="12">
        <v>0</v>
      </c>
      <c r="I83" s="12">
        <v>0</v>
      </c>
      <c r="J83" s="12">
        <v>0</v>
      </c>
      <c r="K83" s="12">
        <f t="shared" si="17"/>
        <v>0</v>
      </c>
      <c r="L83" s="12" t="e">
        <f>#REF!-K83</f>
        <v>#REF!</v>
      </c>
      <c r="M83" s="12">
        <v>1790.98</v>
      </c>
    </row>
    <row r="84" spans="1:13" ht="28.5" customHeight="1">
      <c r="A84" s="27"/>
      <c r="B84" s="3" t="s">
        <v>37</v>
      </c>
      <c r="C84" s="12">
        <v>0</v>
      </c>
      <c r="D84" s="12">
        <v>0</v>
      </c>
      <c r="E84" s="12">
        <v>0</v>
      </c>
      <c r="F84" s="12">
        <f t="shared" si="1"/>
        <v>0</v>
      </c>
      <c r="G84" s="12" t="e">
        <f>#REF!-F84</f>
        <v>#REF!</v>
      </c>
      <c r="H84" s="12">
        <v>323.15</v>
      </c>
      <c r="I84" s="12">
        <v>0</v>
      </c>
      <c r="J84" s="18">
        <v>0</v>
      </c>
      <c r="K84" s="12">
        <f t="shared" si="17"/>
        <v>323.15</v>
      </c>
      <c r="L84" s="12" t="e">
        <f>#REF!-K84</f>
        <v>#REF!</v>
      </c>
      <c r="M84" s="12">
        <v>0</v>
      </c>
    </row>
    <row r="85" spans="1:13" ht="28.5" customHeight="1">
      <c r="A85" s="28"/>
      <c r="B85" s="2" t="s">
        <v>8</v>
      </c>
      <c r="C85" s="10">
        <f aca="true" t="shared" si="18" ref="C85:M85">C84+C83+C82+C81+C80+C79</f>
        <v>10800.710000000001</v>
      </c>
      <c r="D85" s="10">
        <f t="shared" si="18"/>
        <v>11594.380000000001</v>
      </c>
      <c r="E85" s="10">
        <f t="shared" si="18"/>
        <v>25703.94</v>
      </c>
      <c r="F85" s="10">
        <f t="shared" si="18"/>
        <v>48099.03</v>
      </c>
      <c r="G85" s="10" t="e">
        <f t="shared" si="18"/>
        <v>#REF!</v>
      </c>
      <c r="H85" s="10">
        <f t="shared" si="18"/>
        <v>2847.61</v>
      </c>
      <c r="I85" s="10">
        <f t="shared" si="18"/>
        <v>1996.8799999999999</v>
      </c>
      <c r="J85" s="10">
        <f t="shared" si="18"/>
        <v>2348.46</v>
      </c>
      <c r="K85" s="10">
        <f t="shared" si="18"/>
        <v>7192.95</v>
      </c>
      <c r="L85" s="10" t="e">
        <f t="shared" si="18"/>
        <v>#REF!</v>
      </c>
      <c r="M85" s="10">
        <f t="shared" si="18"/>
        <v>9291.22</v>
      </c>
    </row>
    <row r="86" spans="1:13" ht="33" customHeight="1">
      <c r="A86" s="24" t="s">
        <v>15</v>
      </c>
      <c r="B86" s="2" t="s">
        <v>17</v>
      </c>
      <c r="C86" s="13">
        <v>627131.5</v>
      </c>
      <c r="D86" s="13">
        <v>0</v>
      </c>
      <c r="E86" s="13">
        <v>993716.41</v>
      </c>
      <c r="F86" s="13">
        <f>C86+D86+E86</f>
        <v>1620847.9100000001</v>
      </c>
      <c r="G86" s="13" t="e">
        <f>#REF!-F86</f>
        <v>#REF!</v>
      </c>
      <c r="H86" s="13">
        <v>1085636.62</v>
      </c>
      <c r="I86" s="13">
        <v>1380354.98</v>
      </c>
      <c r="J86" s="13">
        <v>0</v>
      </c>
      <c r="K86" s="13">
        <f>H86+I86+J86</f>
        <v>2465991.6</v>
      </c>
      <c r="L86" s="13" t="e">
        <f>#REF!-K86</f>
        <v>#REF!</v>
      </c>
      <c r="M86" s="13">
        <v>77245.93</v>
      </c>
    </row>
    <row r="87" spans="1:13" ht="33" customHeight="1">
      <c r="A87" s="27"/>
      <c r="B87" s="2" t="s">
        <v>29</v>
      </c>
      <c r="C87" s="13">
        <v>0</v>
      </c>
      <c r="D87" s="13">
        <v>0</v>
      </c>
      <c r="E87" s="13">
        <v>21087.31</v>
      </c>
      <c r="F87" s="13">
        <f>C87+D87+E87</f>
        <v>21087.31</v>
      </c>
      <c r="G87" s="13" t="e">
        <f>#REF!-F87</f>
        <v>#REF!</v>
      </c>
      <c r="H87" s="13">
        <v>66776.5</v>
      </c>
      <c r="I87" s="13">
        <v>0</v>
      </c>
      <c r="J87" s="13">
        <v>0</v>
      </c>
      <c r="K87" s="13">
        <f>H87+I87+J87</f>
        <v>66776.5</v>
      </c>
      <c r="L87" s="13" t="e">
        <f>#REF!-K87</f>
        <v>#REF!</v>
      </c>
      <c r="M87" s="13">
        <v>0</v>
      </c>
    </row>
    <row r="88" spans="1:13" s="14" customFormat="1" ht="33" customHeight="1">
      <c r="A88" s="28"/>
      <c r="B88" s="2" t="s">
        <v>8</v>
      </c>
      <c r="C88" s="8">
        <f aca="true" t="shared" si="19" ref="C88:M88">C86+C87</f>
        <v>627131.5</v>
      </c>
      <c r="D88" s="8">
        <f t="shared" si="19"/>
        <v>0</v>
      </c>
      <c r="E88" s="8">
        <f t="shared" si="19"/>
        <v>1014803.7200000001</v>
      </c>
      <c r="F88" s="8">
        <f t="shared" si="19"/>
        <v>1641935.2200000002</v>
      </c>
      <c r="G88" s="8" t="e">
        <f t="shared" si="19"/>
        <v>#REF!</v>
      </c>
      <c r="H88" s="8">
        <f t="shared" si="19"/>
        <v>1152413.12</v>
      </c>
      <c r="I88" s="8">
        <f t="shared" si="19"/>
        <v>1380354.98</v>
      </c>
      <c r="J88" s="8">
        <f t="shared" si="19"/>
        <v>0</v>
      </c>
      <c r="K88" s="8">
        <f t="shared" si="19"/>
        <v>2532768.1</v>
      </c>
      <c r="L88" s="8" t="e">
        <f t="shared" si="19"/>
        <v>#REF!</v>
      </c>
      <c r="M88" s="8">
        <f t="shared" si="19"/>
        <v>77245.93</v>
      </c>
    </row>
    <row r="89" spans="1:13" ht="32.25" customHeight="1">
      <c r="A89" s="24" t="s">
        <v>73</v>
      </c>
      <c r="B89" s="2" t="s">
        <v>24</v>
      </c>
      <c r="C89" s="11">
        <f aca="true" t="shared" si="20" ref="C89:M89">C90+C91+C92+C93+C94</f>
        <v>339884.38</v>
      </c>
      <c r="D89" s="11">
        <f t="shared" si="20"/>
        <v>176267.91</v>
      </c>
      <c r="E89" s="11">
        <f t="shared" si="20"/>
        <v>0</v>
      </c>
      <c r="F89" s="11">
        <f t="shared" si="20"/>
        <v>516152.29</v>
      </c>
      <c r="G89" s="11" t="e">
        <f t="shared" si="20"/>
        <v>#REF!</v>
      </c>
      <c r="H89" s="11">
        <f t="shared" si="20"/>
        <v>816202.73</v>
      </c>
      <c r="I89" s="11">
        <f t="shared" si="20"/>
        <v>293301.74</v>
      </c>
      <c r="J89" s="11">
        <f t="shared" si="20"/>
        <v>480660.26</v>
      </c>
      <c r="K89" s="11">
        <f t="shared" si="20"/>
        <v>1590164.73</v>
      </c>
      <c r="L89" s="11" t="e">
        <f t="shared" si="20"/>
        <v>#REF!</v>
      </c>
      <c r="M89" s="11">
        <f t="shared" si="20"/>
        <v>38015.71</v>
      </c>
    </row>
    <row r="90" spans="1:13" ht="46.5" customHeight="1">
      <c r="A90" s="27"/>
      <c r="B90" s="3" t="s">
        <v>43</v>
      </c>
      <c r="C90" s="12">
        <v>219634.74</v>
      </c>
      <c r="D90" s="12">
        <v>39965.94</v>
      </c>
      <c r="E90" s="12">
        <v>0</v>
      </c>
      <c r="F90" s="12">
        <f>C90+D90+E90</f>
        <v>259600.68</v>
      </c>
      <c r="G90" s="12" t="e">
        <f>#REF!-F90</f>
        <v>#REF!</v>
      </c>
      <c r="H90" s="12">
        <v>595492.51</v>
      </c>
      <c r="I90" s="12">
        <v>283408.18</v>
      </c>
      <c r="J90" s="12">
        <v>310615.35</v>
      </c>
      <c r="K90" s="12">
        <f>H90+I90+J90</f>
        <v>1189516.04</v>
      </c>
      <c r="L90" s="12" t="e">
        <f>#REF!-K90</f>
        <v>#REF!</v>
      </c>
      <c r="M90" s="12">
        <v>0</v>
      </c>
    </row>
    <row r="91" spans="1:13" ht="49.5" customHeight="1">
      <c r="A91" s="27"/>
      <c r="B91" s="3" t="s">
        <v>5</v>
      </c>
      <c r="C91" s="12">
        <v>97759.53</v>
      </c>
      <c r="D91" s="12">
        <v>74222.46</v>
      </c>
      <c r="E91" s="12">
        <v>0</v>
      </c>
      <c r="F91" s="12">
        <f>C91+D91+E91</f>
        <v>171981.99</v>
      </c>
      <c r="G91" s="12" t="e">
        <f>#REF!-F91</f>
        <v>#REF!</v>
      </c>
      <c r="H91" s="12">
        <v>220710.22</v>
      </c>
      <c r="I91" s="12">
        <v>0</v>
      </c>
      <c r="J91" s="12">
        <v>170044.91</v>
      </c>
      <c r="K91" s="12">
        <f>H91+I91+J91</f>
        <v>390755.13</v>
      </c>
      <c r="L91" s="12" t="e">
        <f>#REF!-K91</f>
        <v>#REF!</v>
      </c>
      <c r="M91" s="12">
        <v>0</v>
      </c>
    </row>
    <row r="92" spans="1:13" ht="42.75" customHeight="1">
      <c r="A92" s="27"/>
      <c r="B92" s="3" t="s">
        <v>54</v>
      </c>
      <c r="C92" s="12">
        <v>0</v>
      </c>
      <c r="D92" s="12">
        <v>2105.88</v>
      </c>
      <c r="E92" s="12">
        <v>0</v>
      </c>
      <c r="F92" s="12">
        <f>C92+D92+E92</f>
        <v>2105.88</v>
      </c>
      <c r="G92" s="12" t="e">
        <f>#REF!-F92</f>
        <v>#REF!</v>
      </c>
      <c r="H92" s="12">
        <v>0</v>
      </c>
      <c r="I92" s="12">
        <v>9893.56</v>
      </c>
      <c r="J92" s="12">
        <v>0</v>
      </c>
      <c r="K92" s="12">
        <f>H92+I92+J92</f>
        <v>9893.56</v>
      </c>
      <c r="L92" s="12" t="e">
        <f>#REF!-K92</f>
        <v>#REF!</v>
      </c>
      <c r="M92" s="12">
        <v>0</v>
      </c>
    </row>
    <row r="93" spans="1:13" ht="49.5" customHeight="1">
      <c r="A93" s="27"/>
      <c r="B93" s="3" t="s">
        <v>56</v>
      </c>
      <c r="C93" s="12">
        <v>0</v>
      </c>
      <c r="D93" s="12">
        <v>0</v>
      </c>
      <c r="E93" s="12">
        <v>0</v>
      </c>
      <c r="F93" s="12">
        <f>C93+D93+E93</f>
        <v>0</v>
      </c>
      <c r="G93" s="12" t="e">
        <f>#REF!-F93</f>
        <v>#REF!</v>
      </c>
      <c r="H93" s="12">
        <v>0</v>
      </c>
      <c r="I93" s="12">
        <v>0</v>
      </c>
      <c r="J93" s="12">
        <v>0</v>
      </c>
      <c r="K93" s="12">
        <f>H93+I93+J93</f>
        <v>0</v>
      </c>
      <c r="L93" s="12" t="e">
        <f>#REF!-K93</f>
        <v>#REF!</v>
      </c>
      <c r="M93" s="12">
        <v>38015.71</v>
      </c>
    </row>
    <row r="94" spans="1:13" ht="48" customHeight="1">
      <c r="A94" s="27"/>
      <c r="B94" s="3" t="s">
        <v>60</v>
      </c>
      <c r="C94" s="12">
        <v>22490.11</v>
      </c>
      <c r="D94" s="12">
        <v>59973.63</v>
      </c>
      <c r="E94" s="12">
        <v>0</v>
      </c>
      <c r="F94" s="12">
        <f>C94+D94+E94</f>
        <v>82463.73999999999</v>
      </c>
      <c r="G94" s="12" t="e">
        <f>#REF!-F94</f>
        <v>#REF!</v>
      </c>
      <c r="H94" s="12">
        <v>0</v>
      </c>
      <c r="I94" s="12">
        <v>0</v>
      </c>
      <c r="J94" s="12">
        <v>0</v>
      </c>
      <c r="K94" s="12">
        <f>H94+I94+J94</f>
        <v>0</v>
      </c>
      <c r="L94" s="12" t="e">
        <f>#REF!-K94</f>
        <v>#REF!</v>
      </c>
      <c r="M94" s="12">
        <v>0</v>
      </c>
    </row>
    <row r="95" spans="1:13" ht="38.25" customHeight="1">
      <c r="A95" s="27"/>
      <c r="B95" s="2" t="s">
        <v>17</v>
      </c>
      <c r="C95" s="11">
        <f aca="true" t="shared" si="21" ref="C95:M95">C96+C97+C98+C99+C100+C101+C102</f>
        <v>577589.0399999999</v>
      </c>
      <c r="D95" s="11">
        <f t="shared" si="21"/>
        <v>1077137.43</v>
      </c>
      <c r="E95" s="11">
        <f t="shared" si="21"/>
        <v>1041484.97</v>
      </c>
      <c r="F95" s="11">
        <f t="shared" si="21"/>
        <v>2696211.44</v>
      </c>
      <c r="G95" s="11" t="e">
        <f t="shared" si="21"/>
        <v>#REF!</v>
      </c>
      <c r="H95" s="11">
        <f t="shared" si="21"/>
        <v>1967212.5899999999</v>
      </c>
      <c r="I95" s="11">
        <f t="shared" si="21"/>
        <v>4864934.640000001</v>
      </c>
      <c r="J95" s="11">
        <f t="shared" si="21"/>
        <v>173773.16</v>
      </c>
      <c r="K95" s="11">
        <f t="shared" si="21"/>
        <v>7005920.390000001</v>
      </c>
      <c r="L95" s="11" t="e">
        <f t="shared" si="21"/>
        <v>#REF!</v>
      </c>
      <c r="M95" s="11">
        <f t="shared" si="21"/>
        <v>957844.3399999999</v>
      </c>
    </row>
    <row r="96" spans="1:13" ht="48.75" customHeight="1">
      <c r="A96" s="27"/>
      <c r="B96" s="3" t="s">
        <v>43</v>
      </c>
      <c r="C96" s="12">
        <v>0</v>
      </c>
      <c r="D96" s="12">
        <v>216315.5</v>
      </c>
      <c r="E96" s="12">
        <v>73583.29</v>
      </c>
      <c r="F96" s="12">
        <f aca="true" t="shared" si="22" ref="F96:F101">C96+D96+E96</f>
        <v>289898.79</v>
      </c>
      <c r="G96" s="12" t="e">
        <f>#REF!-F96</f>
        <v>#REF!</v>
      </c>
      <c r="H96" s="12">
        <v>0</v>
      </c>
      <c r="I96" s="12">
        <v>237577.42</v>
      </c>
      <c r="J96" s="12">
        <v>0</v>
      </c>
      <c r="K96" s="12">
        <f aca="true" t="shared" si="23" ref="K96:K101">H96+I96+J96</f>
        <v>237577.42</v>
      </c>
      <c r="L96" s="12" t="e">
        <f>#REF!-K96</f>
        <v>#REF!</v>
      </c>
      <c r="M96" s="12">
        <v>558061.58</v>
      </c>
    </row>
    <row r="97" spans="1:13" ht="43.5" customHeight="1">
      <c r="A97" s="27"/>
      <c r="B97" s="3" t="s">
        <v>5</v>
      </c>
      <c r="C97" s="12">
        <v>0</v>
      </c>
      <c r="D97" s="12">
        <v>213128.35</v>
      </c>
      <c r="E97" s="12">
        <v>69373.11</v>
      </c>
      <c r="F97" s="12">
        <f t="shared" si="22"/>
        <v>282501.46</v>
      </c>
      <c r="G97" s="12" t="e">
        <f>#REF!-F97</f>
        <v>#REF!</v>
      </c>
      <c r="H97" s="12">
        <v>0</v>
      </c>
      <c r="I97" s="12">
        <v>234347.66</v>
      </c>
      <c r="J97" s="12">
        <v>0</v>
      </c>
      <c r="K97" s="12">
        <f t="shared" si="23"/>
        <v>234347.66</v>
      </c>
      <c r="L97" s="12" t="e">
        <f>#REF!-K97</f>
        <v>#REF!</v>
      </c>
      <c r="M97" s="12">
        <v>316635.82</v>
      </c>
    </row>
    <row r="98" spans="1:13" ht="49.5" customHeight="1">
      <c r="A98" s="27"/>
      <c r="B98" s="3" t="s">
        <v>58</v>
      </c>
      <c r="C98" s="12">
        <v>163214.86</v>
      </c>
      <c r="D98" s="12">
        <v>0</v>
      </c>
      <c r="E98" s="12">
        <v>40803.71</v>
      </c>
      <c r="F98" s="12">
        <f t="shared" si="22"/>
        <v>204018.56999999998</v>
      </c>
      <c r="G98" s="12" t="e">
        <f>#REF!-F98</f>
        <v>#REF!</v>
      </c>
      <c r="H98" s="12">
        <v>407831.13</v>
      </c>
      <c r="I98" s="12">
        <v>448545.9</v>
      </c>
      <c r="J98" s="12">
        <v>0</v>
      </c>
      <c r="K98" s="12">
        <f t="shared" si="23"/>
        <v>856377.03</v>
      </c>
      <c r="L98" s="12" t="e">
        <f>#REF!-K98</f>
        <v>#REF!</v>
      </c>
      <c r="M98" s="12">
        <v>0</v>
      </c>
    </row>
    <row r="99" spans="1:13" ht="48" customHeight="1">
      <c r="A99" s="27"/>
      <c r="B99" s="3" t="s">
        <v>60</v>
      </c>
      <c r="C99" s="12">
        <v>204487.59</v>
      </c>
      <c r="D99" s="12">
        <v>22720.84</v>
      </c>
      <c r="E99" s="12">
        <v>375686.81</v>
      </c>
      <c r="F99" s="12">
        <f t="shared" si="22"/>
        <v>602895.24</v>
      </c>
      <c r="G99" s="12" t="e">
        <f>#REF!-F99</f>
        <v>#REF!</v>
      </c>
      <c r="H99" s="12">
        <v>403831.92</v>
      </c>
      <c r="I99" s="12">
        <v>592595.34</v>
      </c>
      <c r="J99" s="12">
        <v>25216.82</v>
      </c>
      <c r="K99" s="12">
        <f t="shared" si="23"/>
        <v>1021644.08</v>
      </c>
      <c r="L99" s="12" t="e">
        <f>#REF!-K99</f>
        <v>#REF!</v>
      </c>
      <c r="M99" s="12">
        <v>0</v>
      </c>
    </row>
    <row r="100" spans="1:13" ht="48" customHeight="1">
      <c r="A100" s="27"/>
      <c r="B100" s="3" t="s">
        <v>62</v>
      </c>
      <c r="C100" s="12">
        <v>209886.59</v>
      </c>
      <c r="D100" s="12">
        <v>233414.9</v>
      </c>
      <c r="E100" s="12">
        <v>77926.39</v>
      </c>
      <c r="F100" s="12">
        <f t="shared" si="22"/>
        <v>521227.88</v>
      </c>
      <c r="G100" s="12" t="e">
        <f>#REF!-F100</f>
        <v>#REF!</v>
      </c>
      <c r="H100" s="12">
        <v>239554.95</v>
      </c>
      <c r="I100" s="12">
        <v>669557.68</v>
      </c>
      <c r="J100" s="12">
        <v>0</v>
      </c>
      <c r="K100" s="12">
        <f t="shared" si="23"/>
        <v>909112.6300000001</v>
      </c>
      <c r="L100" s="12" t="e">
        <f>#REF!-K100</f>
        <v>#REF!</v>
      </c>
      <c r="M100" s="12">
        <v>83146.94</v>
      </c>
    </row>
    <row r="101" spans="1:13" ht="48" customHeight="1">
      <c r="A101" s="27"/>
      <c r="B101" s="3" t="s">
        <v>45</v>
      </c>
      <c r="C101" s="12">
        <v>0</v>
      </c>
      <c r="D101" s="12">
        <v>391557.84</v>
      </c>
      <c r="E101" s="12">
        <v>404111.66</v>
      </c>
      <c r="F101" s="12">
        <f t="shared" si="22"/>
        <v>795669.5</v>
      </c>
      <c r="G101" s="12" t="e">
        <f>#REF!-F101</f>
        <v>#REF!</v>
      </c>
      <c r="H101" s="12">
        <v>915994.59</v>
      </c>
      <c r="I101" s="12">
        <v>555376.42</v>
      </c>
      <c r="J101" s="12">
        <v>148556.34</v>
      </c>
      <c r="K101" s="12">
        <f t="shared" si="23"/>
        <v>1619927.35</v>
      </c>
      <c r="L101" s="12" t="e">
        <f>#REF!-K101</f>
        <v>#REF!</v>
      </c>
      <c r="M101" s="12">
        <v>0</v>
      </c>
    </row>
    <row r="102" spans="1:13" ht="51" customHeight="1">
      <c r="A102" s="27"/>
      <c r="B102" s="3" t="s">
        <v>75</v>
      </c>
      <c r="C102" s="12">
        <v>0</v>
      </c>
      <c r="D102" s="12">
        <v>0</v>
      </c>
      <c r="E102" s="12">
        <v>0</v>
      </c>
      <c r="F102" s="12">
        <f>C102+D102+E102</f>
        <v>0</v>
      </c>
      <c r="G102" s="12" t="e">
        <f>#REF!-F102</f>
        <v>#REF!</v>
      </c>
      <c r="H102" s="12">
        <v>0</v>
      </c>
      <c r="I102" s="12">
        <v>2126934.22</v>
      </c>
      <c r="J102" s="12">
        <v>0</v>
      </c>
      <c r="K102" s="12">
        <f>H102+I102+J102</f>
        <v>2126934.22</v>
      </c>
      <c r="L102" s="12" t="e">
        <f>#REF!-K102</f>
        <v>#REF!</v>
      </c>
      <c r="M102" s="12">
        <v>0</v>
      </c>
    </row>
    <row r="103" spans="1:13" ht="28.5" customHeight="1">
      <c r="A103" s="27"/>
      <c r="B103" s="2" t="s">
        <v>23</v>
      </c>
      <c r="C103" s="11">
        <f aca="true" t="shared" si="24" ref="C103:M103">C104+C105+C106+C107+C108+C109</f>
        <v>88461.15</v>
      </c>
      <c r="D103" s="11">
        <f t="shared" si="24"/>
        <v>505097.81</v>
      </c>
      <c r="E103" s="11">
        <f t="shared" si="24"/>
        <v>269671.44999999995</v>
      </c>
      <c r="F103" s="11">
        <f t="shared" si="24"/>
        <v>863230.41</v>
      </c>
      <c r="G103" s="11" t="e">
        <f t="shared" si="24"/>
        <v>#REF!</v>
      </c>
      <c r="H103" s="11">
        <f t="shared" si="24"/>
        <v>689552.9000000001</v>
      </c>
      <c r="I103" s="11">
        <f t="shared" si="24"/>
        <v>234498.47</v>
      </c>
      <c r="J103" s="11">
        <f t="shared" si="24"/>
        <v>786663.47</v>
      </c>
      <c r="K103" s="11">
        <f t="shared" si="24"/>
        <v>1710714.8399999999</v>
      </c>
      <c r="L103" s="11" t="e">
        <f t="shared" si="24"/>
        <v>#REF!</v>
      </c>
      <c r="M103" s="11">
        <f t="shared" si="24"/>
        <v>931227.66</v>
      </c>
    </row>
    <row r="104" spans="1:13" ht="45.75" customHeight="1">
      <c r="A104" s="27"/>
      <c r="B104" s="3" t="s">
        <v>43</v>
      </c>
      <c r="C104" s="12">
        <v>0</v>
      </c>
      <c r="D104" s="12">
        <v>65171.36</v>
      </c>
      <c r="E104" s="12">
        <v>20856.39</v>
      </c>
      <c r="F104" s="12">
        <f>C104+D104+E104</f>
        <v>86027.75</v>
      </c>
      <c r="G104" s="12" t="e">
        <f>#REF!-F104</f>
        <v>#REF!</v>
      </c>
      <c r="H104" s="12">
        <v>174579.44</v>
      </c>
      <c r="I104" s="12">
        <v>49879.84</v>
      </c>
      <c r="J104" s="12">
        <v>211474.53</v>
      </c>
      <c r="K104" s="12">
        <f aca="true" t="shared" si="25" ref="K104:K112">H104+I104+J104</f>
        <v>435933.81</v>
      </c>
      <c r="L104" s="12" t="e">
        <f>#REF!-K104</f>
        <v>#REF!</v>
      </c>
      <c r="M104" s="12">
        <v>0</v>
      </c>
    </row>
    <row r="105" spans="1:13" ht="46.5" customHeight="1">
      <c r="A105" s="27"/>
      <c r="B105" s="3" t="s">
        <v>5</v>
      </c>
      <c r="C105" s="17">
        <v>0</v>
      </c>
      <c r="D105" s="12">
        <v>0</v>
      </c>
      <c r="E105" s="12">
        <v>0</v>
      </c>
      <c r="F105" s="12">
        <f aca="true" t="shared" si="26" ref="F105:F112">C105+D105+E105</f>
        <v>0</v>
      </c>
      <c r="G105" s="12" t="e">
        <f>#REF!-F105</f>
        <v>#REF!</v>
      </c>
      <c r="H105" s="17">
        <v>27207.18</v>
      </c>
      <c r="I105" s="12">
        <v>0</v>
      </c>
      <c r="J105" s="12">
        <v>74819.76</v>
      </c>
      <c r="K105" s="12">
        <f t="shared" si="25"/>
        <v>102026.94</v>
      </c>
      <c r="L105" s="12" t="e">
        <f>#REF!-K105</f>
        <v>#REF!</v>
      </c>
      <c r="M105" s="12">
        <v>0</v>
      </c>
    </row>
    <row r="106" spans="1:13" ht="24.75" customHeight="1">
      <c r="A106" s="27"/>
      <c r="B106" s="3" t="s">
        <v>45</v>
      </c>
      <c r="C106" s="12">
        <v>88461.15</v>
      </c>
      <c r="D106" s="12">
        <v>113499.35</v>
      </c>
      <c r="E106" s="12">
        <v>126404.9</v>
      </c>
      <c r="F106" s="12">
        <f t="shared" si="26"/>
        <v>328365.4</v>
      </c>
      <c r="G106" s="12" t="e">
        <f>#REF!-F106</f>
        <v>#REF!</v>
      </c>
      <c r="H106" s="12">
        <v>0</v>
      </c>
      <c r="I106" s="12">
        <v>113822</v>
      </c>
      <c r="J106" s="12">
        <v>214745.47</v>
      </c>
      <c r="K106" s="12">
        <f t="shared" si="25"/>
        <v>328567.47</v>
      </c>
      <c r="L106" s="12" t="e">
        <f>#REF!-K106</f>
        <v>#REF!</v>
      </c>
      <c r="M106" s="12">
        <v>0</v>
      </c>
    </row>
    <row r="107" spans="1:13" ht="40.5" customHeight="1">
      <c r="A107" s="27"/>
      <c r="B107" s="3" t="s">
        <v>62</v>
      </c>
      <c r="C107" s="12">
        <v>0</v>
      </c>
      <c r="D107" s="12">
        <v>0</v>
      </c>
      <c r="E107" s="12">
        <v>0</v>
      </c>
      <c r="F107" s="12">
        <f>C107+D107+E107</f>
        <v>0</v>
      </c>
      <c r="G107" s="12" t="e">
        <f>#REF!-F107</f>
        <v>#REF!</v>
      </c>
      <c r="H107" s="12">
        <v>167092.42</v>
      </c>
      <c r="I107" s="12">
        <v>0</v>
      </c>
      <c r="J107" s="12">
        <v>0</v>
      </c>
      <c r="K107" s="12">
        <f>H107+I107+J107</f>
        <v>167092.42</v>
      </c>
      <c r="L107" s="12" t="e">
        <f>#REF!-K107</f>
        <v>#REF!</v>
      </c>
      <c r="M107" s="12">
        <v>0</v>
      </c>
    </row>
    <row r="108" spans="1:13" ht="62.25" customHeight="1">
      <c r="A108" s="27"/>
      <c r="B108" s="3" t="s">
        <v>58</v>
      </c>
      <c r="C108" s="12">
        <v>0</v>
      </c>
      <c r="D108" s="12">
        <v>326427.1</v>
      </c>
      <c r="E108" s="12">
        <v>122410.16</v>
      </c>
      <c r="F108" s="12">
        <f t="shared" si="26"/>
        <v>448837.26</v>
      </c>
      <c r="G108" s="12" t="e">
        <f>#REF!-F108</f>
        <v>#REF!</v>
      </c>
      <c r="H108" s="12">
        <v>244820.32</v>
      </c>
      <c r="I108" s="12">
        <v>0</v>
      </c>
      <c r="J108" s="12">
        <v>285623.71</v>
      </c>
      <c r="K108" s="12">
        <f>H108+I108+J108</f>
        <v>530444.03</v>
      </c>
      <c r="L108" s="12" t="e">
        <f>#REF!-K108</f>
        <v>#REF!</v>
      </c>
      <c r="M108" s="12">
        <v>931227.66</v>
      </c>
    </row>
    <row r="109" spans="1:13" ht="62.25" customHeight="1">
      <c r="A109" s="27"/>
      <c r="B109" s="3" t="s">
        <v>60</v>
      </c>
      <c r="C109" s="12">
        <v>0</v>
      </c>
      <c r="D109" s="12">
        <v>0</v>
      </c>
      <c r="E109" s="12">
        <v>0</v>
      </c>
      <c r="F109" s="12">
        <f>C109+D109+E109</f>
        <v>0</v>
      </c>
      <c r="G109" s="12" t="e">
        <f>#REF!-F109</f>
        <v>#REF!</v>
      </c>
      <c r="H109" s="12">
        <v>75853.54</v>
      </c>
      <c r="I109" s="12">
        <v>70796.63</v>
      </c>
      <c r="J109" s="12">
        <v>0</v>
      </c>
      <c r="K109" s="12">
        <f>H109+I109+J109</f>
        <v>146650.16999999998</v>
      </c>
      <c r="L109" s="12" t="e">
        <f>#REF!-K109</f>
        <v>#REF!</v>
      </c>
      <c r="M109" s="12">
        <v>0</v>
      </c>
    </row>
    <row r="110" spans="1:13" ht="28.5" customHeight="1">
      <c r="A110" s="27"/>
      <c r="B110" s="2" t="s">
        <v>25</v>
      </c>
      <c r="C110" s="11">
        <f>C111+C112</f>
        <v>0</v>
      </c>
      <c r="D110" s="11">
        <f>D111+D112</f>
        <v>39374.36</v>
      </c>
      <c r="E110" s="11">
        <f>E111+E112</f>
        <v>0</v>
      </c>
      <c r="F110" s="11">
        <f t="shared" si="26"/>
        <v>39374.36</v>
      </c>
      <c r="G110" s="11" t="e">
        <f>#REF!-F110</f>
        <v>#REF!</v>
      </c>
      <c r="H110" s="11">
        <f>H111+H112</f>
        <v>120165.06</v>
      </c>
      <c r="I110" s="11">
        <f>I111+I112</f>
        <v>24439.26</v>
      </c>
      <c r="J110" s="11">
        <f>J111+J112</f>
        <v>0</v>
      </c>
      <c r="K110" s="11">
        <f t="shared" si="25"/>
        <v>144604.32</v>
      </c>
      <c r="L110" s="11" t="e">
        <f>#REF!-K110</f>
        <v>#REF!</v>
      </c>
      <c r="M110" s="11">
        <f>M111+M112</f>
        <v>33943.42</v>
      </c>
    </row>
    <row r="111" spans="1:13" ht="48.75" customHeight="1">
      <c r="A111" s="27"/>
      <c r="B111" s="3" t="s">
        <v>43</v>
      </c>
      <c r="C111" s="12">
        <v>0</v>
      </c>
      <c r="D111" s="12">
        <v>19008.31</v>
      </c>
      <c r="E111" s="12">
        <v>0</v>
      </c>
      <c r="F111" s="12">
        <f t="shared" si="26"/>
        <v>19008.31</v>
      </c>
      <c r="G111" s="12" t="e">
        <f>#REF!-F111</f>
        <v>#REF!</v>
      </c>
      <c r="H111" s="12">
        <v>68017.96</v>
      </c>
      <c r="I111" s="12">
        <v>0</v>
      </c>
      <c r="J111" s="12">
        <v>0</v>
      </c>
      <c r="K111" s="12">
        <f t="shared" si="25"/>
        <v>68017.96</v>
      </c>
      <c r="L111" s="12" t="e">
        <f>#REF!-K111</f>
        <v>#REF!</v>
      </c>
      <c r="M111" s="12">
        <v>0</v>
      </c>
    </row>
    <row r="112" spans="1:13" ht="43.5" customHeight="1">
      <c r="A112" s="27"/>
      <c r="B112" s="3" t="s">
        <v>5</v>
      </c>
      <c r="C112" s="12">
        <v>0</v>
      </c>
      <c r="D112" s="12">
        <v>20366.05</v>
      </c>
      <c r="E112" s="12">
        <v>0</v>
      </c>
      <c r="F112" s="12">
        <f t="shared" si="26"/>
        <v>20366.05</v>
      </c>
      <c r="G112" s="12" t="e">
        <f>#REF!-F112</f>
        <v>#REF!</v>
      </c>
      <c r="H112" s="12">
        <v>52147.1</v>
      </c>
      <c r="I112" s="12">
        <v>24439.26</v>
      </c>
      <c r="J112" s="12">
        <v>0</v>
      </c>
      <c r="K112" s="12">
        <f t="shared" si="25"/>
        <v>76586.36</v>
      </c>
      <c r="L112" s="12" t="e">
        <f>#REF!-K112</f>
        <v>#REF!</v>
      </c>
      <c r="M112" s="12">
        <v>33943.42</v>
      </c>
    </row>
    <row r="113" spans="1:13" ht="35.25" customHeight="1">
      <c r="A113" s="27"/>
      <c r="B113" s="2" t="s">
        <v>26</v>
      </c>
      <c r="C113" s="11">
        <f aca="true" t="shared" si="27" ref="C113:M113">C114+C115+C116+C117</f>
        <v>0</v>
      </c>
      <c r="D113" s="11">
        <f t="shared" si="27"/>
        <v>201278.49</v>
      </c>
      <c r="E113" s="11">
        <f t="shared" si="27"/>
        <v>207739.83</v>
      </c>
      <c r="F113" s="11">
        <f t="shared" si="27"/>
        <v>409018.31999999995</v>
      </c>
      <c r="G113" s="11" t="e">
        <f t="shared" si="27"/>
        <v>#REF!</v>
      </c>
      <c r="H113" s="11">
        <f t="shared" si="27"/>
        <v>1746530.8800000001</v>
      </c>
      <c r="I113" s="11">
        <f t="shared" si="27"/>
        <v>2124802.18</v>
      </c>
      <c r="J113" s="11">
        <f t="shared" si="27"/>
        <v>554341.0800000001</v>
      </c>
      <c r="K113" s="11">
        <f t="shared" si="27"/>
        <v>4425674.140000001</v>
      </c>
      <c r="L113" s="11" t="e">
        <f t="shared" si="27"/>
        <v>#REF!</v>
      </c>
      <c r="M113" s="11">
        <f t="shared" si="27"/>
        <v>0</v>
      </c>
    </row>
    <row r="114" spans="1:13" ht="44.25" customHeight="1">
      <c r="A114" s="27"/>
      <c r="B114" s="3" t="s">
        <v>43</v>
      </c>
      <c r="C114" s="12">
        <v>0</v>
      </c>
      <c r="D114" s="12">
        <v>128461.95</v>
      </c>
      <c r="E114" s="12">
        <v>0</v>
      </c>
      <c r="F114" s="12">
        <f>C114+D114+E114</f>
        <v>128461.95</v>
      </c>
      <c r="G114" s="12" t="e">
        <f>#REF!-F114</f>
        <v>#REF!</v>
      </c>
      <c r="H114" s="12">
        <v>306595.86</v>
      </c>
      <c r="I114" s="12">
        <v>0</v>
      </c>
      <c r="J114" s="12">
        <v>57665.14</v>
      </c>
      <c r="K114" s="12">
        <f>H114+I114+J114</f>
        <v>364261</v>
      </c>
      <c r="L114" s="12" t="e">
        <f>#REF!-K114</f>
        <v>#REF!</v>
      </c>
      <c r="M114" s="12">
        <v>0</v>
      </c>
    </row>
    <row r="115" spans="1:13" ht="43.5" customHeight="1">
      <c r="A115" s="27"/>
      <c r="B115" s="3" t="s">
        <v>5</v>
      </c>
      <c r="C115" s="12">
        <v>0</v>
      </c>
      <c r="D115" s="12">
        <v>72816.54</v>
      </c>
      <c r="E115" s="12">
        <v>0</v>
      </c>
      <c r="F115" s="12">
        <f>C115+D115+E115</f>
        <v>72816.54</v>
      </c>
      <c r="G115" s="12" t="e">
        <f>#REF!-F115</f>
        <v>#REF!</v>
      </c>
      <c r="H115" s="12">
        <v>13131.66</v>
      </c>
      <c r="I115" s="12">
        <v>0</v>
      </c>
      <c r="J115" s="12">
        <v>2854.71</v>
      </c>
      <c r="K115" s="12">
        <f>H115+I115+J115</f>
        <v>15986.369999999999</v>
      </c>
      <c r="L115" s="12" t="e">
        <f>#REF!-K115</f>
        <v>#REF!</v>
      </c>
      <c r="M115" s="12">
        <v>0</v>
      </c>
    </row>
    <row r="116" spans="1:13" ht="43.5" customHeight="1">
      <c r="A116" s="27"/>
      <c r="B116" s="3" t="s">
        <v>62</v>
      </c>
      <c r="C116" s="12">
        <v>0</v>
      </c>
      <c r="D116" s="12">
        <v>0</v>
      </c>
      <c r="E116" s="12">
        <v>207739.83</v>
      </c>
      <c r="F116" s="12">
        <f>C116+D116+E116</f>
        <v>207739.83</v>
      </c>
      <c r="G116" s="12" t="e">
        <f>#REF!-F116</f>
        <v>#REF!</v>
      </c>
      <c r="H116" s="12">
        <v>364402.27</v>
      </c>
      <c r="I116" s="12">
        <v>0</v>
      </c>
      <c r="J116" s="12">
        <v>139687.53</v>
      </c>
      <c r="K116" s="12">
        <f>H116+I116+J116</f>
        <v>504089.80000000005</v>
      </c>
      <c r="L116" s="12" t="e">
        <f>#REF!-K116</f>
        <v>#REF!</v>
      </c>
      <c r="M116" s="12">
        <v>0</v>
      </c>
    </row>
    <row r="117" spans="1:13" ht="43.5" customHeight="1">
      <c r="A117" s="27"/>
      <c r="B117" s="3" t="s">
        <v>75</v>
      </c>
      <c r="C117" s="12">
        <v>0</v>
      </c>
      <c r="D117" s="12">
        <v>0</v>
      </c>
      <c r="E117" s="12">
        <v>0</v>
      </c>
      <c r="F117" s="12">
        <f>C117+D117+E117</f>
        <v>0</v>
      </c>
      <c r="G117" s="12" t="e">
        <f>#REF!-F117</f>
        <v>#REF!</v>
      </c>
      <c r="H117" s="12">
        <v>1062401.09</v>
      </c>
      <c r="I117" s="12">
        <v>2124802.18</v>
      </c>
      <c r="J117" s="12">
        <v>354133.7</v>
      </c>
      <c r="K117" s="12">
        <f>H117+I117+J117</f>
        <v>3541336.9700000007</v>
      </c>
      <c r="L117" s="12" t="e">
        <f>#REF!-K117</f>
        <v>#REF!</v>
      </c>
      <c r="M117" s="12">
        <v>0</v>
      </c>
    </row>
    <row r="118" spans="1:13" ht="34.5" customHeight="1">
      <c r="A118" s="27"/>
      <c r="B118" s="2" t="s">
        <v>44</v>
      </c>
      <c r="C118" s="11">
        <f aca="true" t="shared" si="28" ref="C118:M118">C119+C120</f>
        <v>0</v>
      </c>
      <c r="D118" s="11">
        <f t="shared" si="28"/>
        <v>87925.06</v>
      </c>
      <c r="E118" s="11">
        <f t="shared" si="28"/>
        <v>40049.42</v>
      </c>
      <c r="F118" s="11">
        <f t="shared" si="28"/>
        <v>127974.48</v>
      </c>
      <c r="G118" s="11" t="e">
        <f t="shared" si="28"/>
        <v>#REF!</v>
      </c>
      <c r="H118" s="11">
        <f t="shared" si="28"/>
        <v>0</v>
      </c>
      <c r="I118" s="11">
        <f t="shared" si="28"/>
        <v>126471.83</v>
      </c>
      <c r="J118" s="11">
        <f t="shared" si="28"/>
        <v>105393.19</v>
      </c>
      <c r="K118" s="11">
        <f t="shared" si="28"/>
        <v>231865.02000000002</v>
      </c>
      <c r="L118" s="11" t="e">
        <f t="shared" si="28"/>
        <v>#REF!</v>
      </c>
      <c r="M118" s="11">
        <f t="shared" si="28"/>
        <v>0</v>
      </c>
    </row>
    <row r="119" spans="1:13" ht="48.75" customHeight="1">
      <c r="A119" s="27"/>
      <c r="B119" s="3" t="s">
        <v>43</v>
      </c>
      <c r="C119" s="12">
        <v>0</v>
      </c>
      <c r="D119" s="12">
        <v>43962.53</v>
      </c>
      <c r="E119" s="12">
        <v>20024.71</v>
      </c>
      <c r="F119" s="12">
        <f>C119+D119+E119</f>
        <v>63987.24</v>
      </c>
      <c r="G119" s="12" t="e">
        <f>#REF!-F119</f>
        <v>#REF!</v>
      </c>
      <c r="H119" s="12">
        <v>0</v>
      </c>
      <c r="I119" s="12">
        <v>0</v>
      </c>
      <c r="J119" s="12">
        <v>0</v>
      </c>
      <c r="K119" s="12">
        <f>H119+I119+J119</f>
        <v>0</v>
      </c>
      <c r="L119" s="12" t="e">
        <f>#REF!-K119</f>
        <v>#REF!</v>
      </c>
      <c r="M119" s="12">
        <v>0</v>
      </c>
    </row>
    <row r="120" spans="1:13" ht="48" customHeight="1">
      <c r="A120" s="27"/>
      <c r="B120" s="3" t="s">
        <v>5</v>
      </c>
      <c r="C120" s="12">
        <v>0</v>
      </c>
      <c r="D120" s="12">
        <v>43962.53</v>
      </c>
      <c r="E120" s="12">
        <v>20024.71</v>
      </c>
      <c r="F120" s="12">
        <f>C120+D120+E120</f>
        <v>63987.24</v>
      </c>
      <c r="G120" s="12" t="e">
        <f>#REF!-F120</f>
        <v>#REF!</v>
      </c>
      <c r="H120" s="12">
        <v>0</v>
      </c>
      <c r="I120" s="12">
        <v>126471.83</v>
      </c>
      <c r="J120" s="12">
        <v>105393.19</v>
      </c>
      <c r="K120" s="12">
        <f>H120+I120+J120</f>
        <v>231865.02000000002</v>
      </c>
      <c r="L120" s="12" t="e">
        <f>#REF!-K120</f>
        <v>#REF!</v>
      </c>
      <c r="M120" s="12">
        <v>0</v>
      </c>
    </row>
    <row r="121" spans="1:13" ht="34.5" customHeight="1">
      <c r="A121" s="27"/>
      <c r="B121" s="2" t="s">
        <v>30</v>
      </c>
      <c r="C121" s="10">
        <f aca="true" t="shared" si="29" ref="C121:M121">C122+C123</f>
        <v>0</v>
      </c>
      <c r="D121" s="10">
        <f t="shared" si="29"/>
        <v>2829.4</v>
      </c>
      <c r="E121" s="10">
        <f t="shared" si="29"/>
        <v>0</v>
      </c>
      <c r="F121" s="10">
        <f t="shared" si="29"/>
        <v>2829.4</v>
      </c>
      <c r="G121" s="10" t="e">
        <f t="shared" si="29"/>
        <v>#REF!</v>
      </c>
      <c r="H121" s="10">
        <f t="shared" si="29"/>
        <v>0</v>
      </c>
      <c r="I121" s="10">
        <f t="shared" si="29"/>
        <v>0</v>
      </c>
      <c r="J121" s="10">
        <f t="shared" si="29"/>
        <v>0</v>
      </c>
      <c r="K121" s="10">
        <f t="shared" si="29"/>
        <v>0</v>
      </c>
      <c r="L121" s="10" t="e">
        <f t="shared" si="29"/>
        <v>#REF!</v>
      </c>
      <c r="M121" s="10">
        <f t="shared" si="29"/>
        <v>48391.38</v>
      </c>
    </row>
    <row r="122" spans="1:13" ht="35.25" customHeight="1">
      <c r="A122" s="27"/>
      <c r="B122" s="3" t="s">
        <v>6</v>
      </c>
      <c r="C122" s="12">
        <v>0</v>
      </c>
      <c r="D122" s="12">
        <v>2829.4</v>
      </c>
      <c r="E122" s="12">
        <v>0</v>
      </c>
      <c r="F122" s="12">
        <f>C122+D122+E122</f>
        <v>2829.4</v>
      </c>
      <c r="G122" s="12" t="e">
        <f>#REF!-F122</f>
        <v>#REF!</v>
      </c>
      <c r="H122" s="12">
        <v>0</v>
      </c>
      <c r="I122" s="12">
        <v>0</v>
      </c>
      <c r="J122" s="12">
        <v>0</v>
      </c>
      <c r="K122" s="12">
        <f>H122+I122+J122</f>
        <v>0</v>
      </c>
      <c r="L122" s="12" t="e">
        <f>#REF!-K122</f>
        <v>#REF!</v>
      </c>
      <c r="M122" s="12">
        <v>0</v>
      </c>
    </row>
    <row r="123" spans="1:13" ht="33" customHeight="1">
      <c r="A123" s="27"/>
      <c r="B123" s="3" t="s">
        <v>87</v>
      </c>
      <c r="C123" s="12">
        <v>0</v>
      </c>
      <c r="D123" s="12">
        <v>0</v>
      </c>
      <c r="E123" s="12">
        <v>0</v>
      </c>
      <c r="F123" s="12">
        <f>C123+D123+E123</f>
        <v>0</v>
      </c>
      <c r="G123" s="12" t="e">
        <f>#REF!-F123</f>
        <v>#REF!</v>
      </c>
      <c r="H123" s="12">
        <v>0</v>
      </c>
      <c r="I123" s="12">
        <v>0</v>
      </c>
      <c r="J123" s="12">
        <v>0</v>
      </c>
      <c r="K123" s="12">
        <f>H123+I123+J123</f>
        <v>0</v>
      </c>
      <c r="L123" s="12" t="e">
        <f>#REF!-K123</f>
        <v>#REF!</v>
      </c>
      <c r="M123" s="12">
        <v>48391.38</v>
      </c>
    </row>
    <row r="124" spans="1:13" ht="43.5" customHeight="1">
      <c r="A124" s="27"/>
      <c r="B124" s="2" t="s">
        <v>42</v>
      </c>
      <c r="C124" s="10">
        <f aca="true" t="shared" si="30" ref="C124:M124">C125+C126+C127</f>
        <v>0</v>
      </c>
      <c r="D124" s="10">
        <f t="shared" si="30"/>
        <v>0</v>
      </c>
      <c r="E124" s="10">
        <f t="shared" si="30"/>
        <v>0</v>
      </c>
      <c r="F124" s="10">
        <f t="shared" si="30"/>
        <v>0</v>
      </c>
      <c r="G124" s="10" t="e">
        <f t="shared" si="30"/>
        <v>#REF!</v>
      </c>
      <c r="H124" s="10">
        <f t="shared" si="30"/>
        <v>0</v>
      </c>
      <c r="I124" s="10">
        <f t="shared" si="30"/>
        <v>0</v>
      </c>
      <c r="J124" s="10">
        <f t="shared" si="30"/>
        <v>0</v>
      </c>
      <c r="K124" s="10">
        <f t="shared" si="30"/>
        <v>0</v>
      </c>
      <c r="L124" s="10" t="e">
        <f t="shared" si="30"/>
        <v>#REF!</v>
      </c>
      <c r="M124" s="10">
        <f t="shared" si="30"/>
        <v>0</v>
      </c>
    </row>
    <row r="125" spans="1:13" ht="37.5" customHeight="1">
      <c r="A125" s="27"/>
      <c r="B125" s="3" t="s">
        <v>6</v>
      </c>
      <c r="C125" s="12">
        <v>0</v>
      </c>
      <c r="D125" s="12">
        <v>0</v>
      </c>
      <c r="E125" s="12">
        <v>0</v>
      </c>
      <c r="F125" s="12">
        <f>C125+D125+E125</f>
        <v>0</v>
      </c>
      <c r="G125" s="12" t="e">
        <f>#REF!-F125</f>
        <v>#REF!</v>
      </c>
      <c r="H125" s="12">
        <v>0</v>
      </c>
      <c r="I125" s="12">
        <v>0</v>
      </c>
      <c r="J125" s="12">
        <v>0</v>
      </c>
      <c r="K125" s="12">
        <f>H125+I125+J125</f>
        <v>0</v>
      </c>
      <c r="L125" s="12" t="e">
        <f>#REF!-K125</f>
        <v>#REF!</v>
      </c>
      <c r="M125" s="12">
        <v>0</v>
      </c>
    </row>
    <row r="126" spans="1:13" ht="28.5" customHeight="1">
      <c r="A126" s="27"/>
      <c r="B126" s="3" t="s">
        <v>76</v>
      </c>
      <c r="C126" s="12">
        <v>0</v>
      </c>
      <c r="D126" s="12">
        <v>0</v>
      </c>
      <c r="E126" s="12">
        <v>0</v>
      </c>
      <c r="F126" s="12">
        <f>C126+D126+E126</f>
        <v>0</v>
      </c>
      <c r="G126" s="12" t="e">
        <f>#REF!-F126</f>
        <v>#REF!</v>
      </c>
      <c r="H126" s="12">
        <v>0</v>
      </c>
      <c r="I126" s="12">
        <v>0</v>
      </c>
      <c r="J126" s="12">
        <v>0</v>
      </c>
      <c r="K126" s="12">
        <f>H126+I126+J126</f>
        <v>0</v>
      </c>
      <c r="L126" s="12" t="e">
        <f>#REF!-K126</f>
        <v>#REF!</v>
      </c>
      <c r="M126" s="12">
        <v>0</v>
      </c>
    </row>
    <row r="127" spans="1:13" ht="36.75" customHeight="1">
      <c r="A127" s="27"/>
      <c r="B127" s="3" t="s">
        <v>60</v>
      </c>
      <c r="C127" s="12">
        <v>0</v>
      </c>
      <c r="D127" s="12">
        <v>0</v>
      </c>
      <c r="E127" s="12">
        <v>0</v>
      </c>
      <c r="F127" s="12">
        <f>C127+D127+E127</f>
        <v>0</v>
      </c>
      <c r="G127" s="12" t="e">
        <f>#REF!-F127</f>
        <v>#REF!</v>
      </c>
      <c r="H127" s="12">
        <v>0</v>
      </c>
      <c r="I127" s="12">
        <v>0</v>
      </c>
      <c r="J127" s="12">
        <v>0</v>
      </c>
      <c r="K127" s="12">
        <f>H127+I127+J127</f>
        <v>0</v>
      </c>
      <c r="L127" s="12" t="e">
        <f>#REF!-K127</f>
        <v>#REF!</v>
      </c>
      <c r="M127" s="12">
        <v>0</v>
      </c>
    </row>
    <row r="128" spans="1:13" ht="40.5" customHeight="1">
      <c r="A128" s="27"/>
      <c r="B128" s="2" t="s">
        <v>46</v>
      </c>
      <c r="C128" s="10">
        <f aca="true" t="shared" si="31" ref="C128:M128">C129</f>
        <v>117904.86</v>
      </c>
      <c r="D128" s="10">
        <f t="shared" si="31"/>
        <v>241512.39</v>
      </c>
      <c r="E128" s="10">
        <f t="shared" si="31"/>
        <v>598141.68</v>
      </c>
      <c r="F128" s="10">
        <f t="shared" si="31"/>
        <v>957558.93</v>
      </c>
      <c r="G128" s="10" t="e">
        <f t="shared" si="31"/>
        <v>#REF!</v>
      </c>
      <c r="H128" s="10">
        <f t="shared" si="31"/>
        <v>257305.27</v>
      </c>
      <c r="I128" s="10">
        <f t="shared" si="31"/>
        <v>570170.59</v>
      </c>
      <c r="J128" s="10">
        <f t="shared" si="31"/>
        <v>0</v>
      </c>
      <c r="K128" s="10">
        <f t="shared" si="31"/>
        <v>827475.86</v>
      </c>
      <c r="L128" s="10" t="e">
        <f t="shared" si="31"/>
        <v>#REF!</v>
      </c>
      <c r="M128" s="10">
        <f t="shared" si="31"/>
        <v>26487</v>
      </c>
    </row>
    <row r="129" spans="1:13" ht="43.5" customHeight="1">
      <c r="A129" s="27"/>
      <c r="B129" s="3" t="s">
        <v>7</v>
      </c>
      <c r="C129" s="12">
        <v>117904.86</v>
      </c>
      <c r="D129" s="12">
        <v>241512.39</v>
      </c>
      <c r="E129" s="12">
        <v>598141.68</v>
      </c>
      <c r="F129" s="12">
        <f>C129+D129+E129</f>
        <v>957558.93</v>
      </c>
      <c r="G129" s="12" t="e">
        <f>#REF!-F129</f>
        <v>#REF!</v>
      </c>
      <c r="H129" s="12">
        <v>257305.27</v>
      </c>
      <c r="I129" s="12">
        <v>570170.59</v>
      </c>
      <c r="J129" s="12">
        <v>0</v>
      </c>
      <c r="K129" s="12">
        <f>H129+I129+J129</f>
        <v>827475.86</v>
      </c>
      <c r="L129" s="12" t="e">
        <f>#REF!-K129</f>
        <v>#REF!</v>
      </c>
      <c r="M129" s="12">
        <v>26487</v>
      </c>
    </row>
    <row r="130" spans="1:13" ht="43.5" customHeight="1">
      <c r="A130" s="27"/>
      <c r="B130" s="2" t="s">
        <v>38</v>
      </c>
      <c r="C130" s="10">
        <f aca="true" t="shared" si="32" ref="C130:M130">C131</f>
        <v>0</v>
      </c>
      <c r="D130" s="10">
        <f t="shared" si="32"/>
        <v>79704.94</v>
      </c>
      <c r="E130" s="10">
        <f t="shared" si="32"/>
        <v>808553.19</v>
      </c>
      <c r="F130" s="10">
        <f t="shared" si="32"/>
        <v>888258.1299999999</v>
      </c>
      <c r="G130" s="10" t="e">
        <f t="shared" si="32"/>
        <v>#REF!</v>
      </c>
      <c r="H130" s="10">
        <f t="shared" si="32"/>
        <v>0</v>
      </c>
      <c r="I130" s="10">
        <f t="shared" si="32"/>
        <v>456704.55</v>
      </c>
      <c r="J130" s="10">
        <f t="shared" si="32"/>
        <v>357924.96</v>
      </c>
      <c r="K130" s="10">
        <f t="shared" si="32"/>
        <v>814629.51</v>
      </c>
      <c r="L130" s="10" t="e">
        <f t="shared" si="32"/>
        <v>#REF!</v>
      </c>
      <c r="M130" s="10">
        <f t="shared" si="32"/>
        <v>606021.25</v>
      </c>
    </row>
    <row r="131" spans="1:13" ht="43.5" customHeight="1">
      <c r="A131" s="27"/>
      <c r="B131" s="3" t="s">
        <v>7</v>
      </c>
      <c r="C131" s="12">
        <v>0</v>
      </c>
      <c r="D131" s="12">
        <v>79704.94</v>
      </c>
      <c r="E131" s="12">
        <v>808553.19</v>
      </c>
      <c r="F131" s="12">
        <f>C131+D131+E131</f>
        <v>888258.1299999999</v>
      </c>
      <c r="G131" s="12" t="e">
        <f>#REF!-F131</f>
        <v>#REF!</v>
      </c>
      <c r="H131" s="12">
        <v>0</v>
      </c>
      <c r="I131" s="12">
        <v>456704.55</v>
      </c>
      <c r="J131" s="12">
        <v>357924.96</v>
      </c>
      <c r="K131" s="12">
        <f>H131+I131+J131</f>
        <v>814629.51</v>
      </c>
      <c r="L131" s="12" t="e">
        <f>#REF!-K131</f>
        <v>#REF!</v>
      </c>
      <c r="M131" s="12">
        <v>606021.25</v>
      </c>
    </row>
    <row r="132" spans="1:13" ht="34.5" customHeight="1">
      <c r="A132" s="27"/>
      <c r="B132" s="2" t="s">
        <v>2</v>
      </c>
      <c r="C132" s="10">
        <f aca="true" t="shared" si="33" ref="C132:M132">C133+C134+C135+C136</f>
        <v>111174.77</v>
      </c>
      <c r="D132" s="10">
        <f t="shared" si="33"/>
        <v>8651.11</v>
      </c>
      <c r="E132" s="10">
        <f t="shared" si="33"/>
        <v>127369.12</v>
      </c>
      <c r="F132" s="10">
        <f t="shared" si="33"/>
        <v>247195</v>
      </c>
      <c r="G132" s="10" t="e">
        <f t="shared" si="33"/>
        <v>#REF!</v>
      </c>
      <c r="H132" s="10">
        <f t="shared" si="33"/>
        <v>127369.12</v>
      </c>
      <c r="I132" s="10">
        <f t="shared" si="33"/>
        <v>107473.12</v>
      </c>
      <c r="J132" s="10">
        <f t="shared" si="33"/>
        <v>61763.76</v>
      </c>
      <c r="K132" s="10">
        <f t="shared" si="33"/>
        <v>296606</v>
      </c>
      <c r="L132" s="10" t="e">
        <f t="shared" si="33"/>
        <v>#REF!</v>
      </c>
      <c r="M132" s="10">
        <f t="shared" si="33"/>
        <v>0</v>
      </c>
    </row>
    <row r="133" spans="1:13" ht="33" customHeight="1">
      <c r="A133" s="27"/>
      <c r="B133" s="4" t="s">
        <v>47</v>
      </c>
      <c r="C133" s="12">
        <v>0</v>
      </c>
      <c r="D133" s="12">
        <v>0</v>
      </c>
      <c r="E133" s="12">
        <v>0</v>
      </c>
      <c r="F133" s="12">
        <f>C133+D133+E133</f>
        <v>0</v>
      </c>
      <c r="G133" s="12" t="e">
        <f>#REF!-F133</f>
        <v>#REF!</v>
      </c>
      <c r="H133" s="12">
        <v>0</v>
      </c>
      <c r="I133" s="12">
        <v>0</v>
      </c>
      <c r="J133" s="12">
        <v>0</v>
      </c>
      <c r="K133" s="12">
        <f>H133+I133+J133</f>
        <v>0</v>
      </c>
      <c r="L133" s="12" t="e">
        <f>#REF!-K133</f>
        <v>#REF!</v>
      </c>
      <c r="M133" s="12">
        <v>0</v>
      </c>
    </row>
    <row r="134" spans="1:13" ht="33" customHeight="1">
      <c r="A134" s="27"/>
      <c r="B134" s="4" t="s">
        <v>9</v>
      </c>
      <c r="C134" s="12">
        <v>0</v>
      </c>
      <c r="D134" s="12">
        <v>8651.11</v>
      </c>
      <c r="E134" s="12">
        <v>28547.1</v>
      </c>
      <c r="F134" s="12">
        <f>C134+D134+E134</f>
        <v>37198.21</v>
      </c>
      <c r="G134" s="12" t="e">
        <f>#REF!-F134</f>
        <v>#REF!</v>
      </c>
      <c r="H134" s="12">
        <v>28547.1</v>
      </c>
      <c r="I134" s="12">
        <v>8651.11</v>
      </c>
      <c r="J134" s="12">
        <v>0</v>
      </c>
      <c r="K134" s="12">
        <f>H134+I134+J134</f>
        <v>37198.21</v>
      </c>
      <c r="L134" s="12" t="e">
        <f>#REF!-K134</f>
        <v>#REF!</v>
      </c>
      <c r="M134" s="12">
        <v>0</v>
      </c>
    </row>
    <row r="135" spans="1:13" ht="33" customHeight="1">
      <c r="A135" s="27"/>
      <c r="B135" s="3" t="s">
        <v>59</v>
      </c>
      <c r="C135" s="12">
        <v>111174.77</v>
      </c>
      <c r="D135" s="12">
        <v>0</v>
      </c>
      <c r="E135" s="12">
        <v>98822.02</v>
      </c>
      <c r="F135" s="12">
        <f>C135+D135+E135</f>
        <v>209996.79</v>
      </c>
      <c r="G135" s="12" t="e">
        <f>#REF!-F135</f>
        <v>#REF!</v>
      </c>
      <c r="H135" s="12">
        <v>98822.02</v>
      </c>
      <c r="I135" s="12">
        <v>98822.01</v>
      </c>
      <c r="J135" s="12">
        <v>61763.76</v>
      </c>
      <c r="K135" s="12">
        <f>H135+I135+J135</f>
        <v>259407.79</v>
      </c>
      <c r="L135" s="12" t="e">
        <f>#REF!-K135</f>
        <v>#REF!</v>
      </c>
      <c r="M135" s="12">
        <v>0</v>
      </c>
    </row>
    <row r="136" spans="1:13" ht="34.5" customHeight="1">
      <c r="A136" s="27"/>
      <c r="B136" s="3" t="s">
        <v>60</v>
      </c>
      <c r="C136" s="12">
        <v>0</v>
      </c>
      <c r="D136" s="12">
        <v>0</v>
      </c>
      <c r="E136" s="12">
        <v>0</v>
      </c>
      <c r="F136" s="12">
        <f>C136+D136+E136</f>
        <v>0</v>
      </c>
      <c r="G136" s="12" t="e">
        <f>#REF!-F136</f>
        <v>#REF!</v>
      </c>
      <c r="H136" s="12">
        <v>0</v>
      </c>
      <c r="I136" s="12">
        <v>0</v>
      </c>
      <c r="J136" s="12">
        <v>0</v>
      </c>
      <c r="K136" s="12">
        <f>H136+I136+J136</f>
        <v>0</v>
      </c>
      <c r="L136" s="12" t="e">
        <f>#REF!-K136</f>
        <v>#REF!</v>
      </c>
      <c r="M136" s="12">
        <v>0</v>
      </c>
    </row>
    <row r="137" spans="1:13" ht="43.5" customHeight="1">
      <c r="A137" s="27"/>
      <c r="B137" s="2" t="s">
        <v>57</v>
      </c>
      <c r="C137" s="10">
        <f aca="true" t="shared" si="34" ref="C137:M137">C138</f>
        <v>0</v>
      </c>
      <c r="D137" s="10">
        <f t="shared" si="34"/>
        <v>94198.15</v>
      </c>
      <c r="E137" s="10">
        <f t="shared" si="34"/>
        <v>51615.42</v>
      </c>
      <c r="F137" s="10">
        <f t="shared" si="34"/>
        <v>145813.57</v>
      </c>
      <c r="G137" s="10" t="e">
        <f t="shared" si="34"/>
        <v>#REF!</v>
      </c>
      <c r="H137" s="10">
        <f t="shared" si="34"/>
        <v>0</v>
      </c>
      <c r="I137" s="10">
        <f t="shared" si="34"/>
        <v>51615.42</v>
      </c>
      <c r="J137" s="10">
        <f t="shared" si="34"/>
        <v>0</v>
      </c>
      <c r="K137" s="10">
        <f t="shared" si="34"/>
        <v>51615.42</v>
      </c>
      <c r="L137" s="10" t="e">
        <f t="shared" si="34"/>
        <v>#REF!</v>
      </c>
      <c r="M137" s="10">
        <f t="shared" si="34"/>
        <v>0</v>
      </c>
    </row>
    <row r="138" spans="1:13" ht="33" customHeight="1">
      <c r="A138" s="27"/>
      <c r="B138" s="3" t="s">
        <v>56</v>
      </c>
      <c r="C138" s="12">
        <v>0</v>
      </c>
      <c r="D138" s="12">
        <v>94198.15</v>
      </c>
      <c r="E138" s="12">
        <v>51615.42</v>
      </c>
      <c r="F138" s="12">
        <f>C138+D138+E138</f>
        <v>145813.57</v>
      </c>
      <c r="G138" s="12" t="e">
        <f>#REF!-F138</f>
        <v>#REF!</v>
      </c>
      <c r="H138" s="12">
        <v>0</v>
      </c>
      <c r="I138" s="12">
        <v>51615.42</v>
      </c>
      <c r="J138" s="12">
        <v>0</v>
      </c>
      <c r="K138" s="12">
        <f>H138+I138+J138</f>
        <v>51615.42</v>
      </c>
      <c r="L138" s="12" t="e">
        <f>#REF!-K138</f>
        <v>#REF!</v>
      </c>
      <c r="M138" s="12">
        <v>0</v>
      </c>
    </row>
    <row r="139" spans="1:13" ht="43.5" customHeight="1">
      <c r="A139" s="27"/>
      <c r="B139" s="2" t="s">
        <v>29</v>
      </c>
      <c r="C139" s="10">
        <f aca="true" t="shared" si="35" ref="C139:M139">C140</f>
        <v>17298.74</v>
      </c>
      <c r="D139" s="10">
        <f t="shared" si="35"/>
        <v>0</v>
      </c>
      <c r="E139" s="10">
        <f t="shared" si="35"/>
        <v>0</v>
      </c>
      <c r="F139" s="10">
        <f t="shared" si="35"/>
        <v>17298.74</v>
      </c>
      <c r="G139" s="10" t="e">
        <f t="shared" si="35"/>
        <v>#REF!</v>
      </c>
      <c r="H139" s="10">
        <f t="shared" si="35"/>
        <v>19960.08</v>
      </c>
      <c r="I139" s="10">
        <f t="shared" si="35"/>
        <v>0</v>
      </c>
      <c r="J139" s="10">
        <f t="shared" si="35"/>
        <v>77178.98</v>
      </c>
      <c r="K139" s="10">
        <f t="shared" si="35"/>
        <v>97139.06</v>
      </c>
      <c r="L139" s="10" t="e">
        <f t="shared" si="35"/>
        <v>#REF!</v>
      </c>
      <c r="M139" s="10">
        <f t="shared" si="35"/>
        <v>13327.47</v>
      </c>
    </row>
    <row r="140" spans="1:13" ht="33" customHeight="1">
      <c r="A140" s="27"/>
      <c r="B140" s="3" t="s">
        <v>56</v>
      </c>
      <c r="C140" s="12">
        <v>17298.74</v>
      </c>
      <c r="D140" s="12">
        <v>0</v>
      </c>
      <c r="E140" s="12">
        <v>0</v>
      </c>
      <c r="F140" s="12">
        <f>C140+D140+E140</f>
        <v>17298.74</v>
      </c>
      <c r="G140" s="12" t="e">
        <f>#REF!-F140</f>
        <v>#REF!</v>
      </c>
      <c r="H140" s="12">
        <v>19960.08</v>
      </c>
      <c r="I140" s="12">
        <v>0</v>
      </c>
      <c r="J140" s="12">
        <v>77178.98</v>
      </c>
      <c r="K140" s="12">
        <f>H140+I140+J140</f>
        <v>97139.06</v>
      </c>
      <c r="L140" s="12" t="e">
        <f>#REF!-K140</f>
        <v>#REF!</v>
      </c>
      <c r="M140" s="12">
        <v>13327.47</v>
      </c>
    </row>
    <row r="141" spans="1:13" ht="43.5" customHeight="1">
      <c r="A141" s="27"/>
      <c r="B141" s="2" t="s">
        <v>19</v>
      </c>
      <c r="C141" s="10">
        <f aca="true" t="shared" si="36" ref="C141:M141">C142</f>
        <v>73286.84</v>
      </c>
      <c r="D141" s="10">
        <f t="shared" si="36"/>
        <v>151627.94</v>
      </c>
      <c r="E141" s="10">
        <f t="shared" si="36"/>
        <v>174372.13</v>
      </c>
      <c r="F141" s="10">
        <f t="shared" si="36"/>
        <v>399286.91000000003</v>
      </c>
      <c r="G141" s="10" t="e">
        <f t="shared" si="36"/>
        <v>#REF!</v>
      </c>
      <c r="H141" s="10">
        <f t="shared" si="36"/>
        <v>176899.26</v>
      </c>
      <c r="I141" s="10">
        <f t="shared" si="36"/>
        <v>0</v>
      </c>
      <c r="J141" s="10">
        <f t="shared" si="36"/>
        <v>176899.26</v>
      </c>
      <c r="K141" s="10">
        <f t="shared" si="36"/>
        <v>353798.52</v>
      </c>
      <c r="L141" s="10" t="e">
        <f t="shared" si="36"/>
        <v>#REF!</v>
      </c>
      <c r="M141" s="10">
        <f t="shared" si="36"/>
        <v>127179.02</v>
      </c>
    </row>
    <row r="142" spans="1:13" ht="42" customHeight="1">
      <c r="A142" s="27"/>
      <c r="B142" s="3" t="s">
        <v>60</v>
      </c>
      <c r="C142" s="12">
        <v>73286.84</v>
      </c>
      <c r="D142" s="12">
        <v>151627.94</v>
      </c>
      <c r="E142" s="12">
        <v>174372.13</v>
      </c>
      <c r="F142" s="12">
        <f>C142+D142+E142</f>
        <v>399286.91000000003</v>
      </c>
      <c r="G142" s="12" t="e">
        <f>#REF!-F142</f>
        <v>#REF!</v>
      </c>
      <c r="H142" s="12">
        <v>176899.26</v>
      </c>
      <c r="I142" s="12">
        <v>0</v>
      </c>
      <c r="J142" s="12">
        <v>176899.26</v>
      </c>
      <c r="K142" s="12">
        <f>H142+I142+J142</f>
        <v>353798.52</v>
      </c>
      <c r="L142" s="12" t="e">
        <f>#REF!-K142</f>
        <v>#REF!</v>
      </c>
      <c r="M142" s="12">
        <v>127179.02</v>
      </c>
    </row>
    <row r="143" spans="1:13" ht="30" customHeight="1">
      <c r="A143" s="27"/>
      <c r="B143" s="2" t="s">
        <v>40</v>
      </c>
      <c r="C143" s="10">
        <f aca="true" t="shared" si="37" ref="C143:M143">C144</f>
        <v>0</v>
      </c>
      <c r="D143" s="10">
        <f t="shared" si="37"/>
        <v>0</v>
      </c>
      <c r="E143" s="10">
        <f t="shared" si="37"/>
        <v>0</v>
      </c>
      <c r="F143" s="10">
        <f t="shared" si="37"/>
        <v>0</v>
      </c>
      <c r="G143" s="10" t="e">
        <f t="shared" si="37"/>
        <v>#REF!</v>
      </c>
      <c r="H143" s="10">
        <f t="shared" si="37"/>
        <v>36916.99</v>
      </c>
      <c r="I143" s="10">
        <f t="shared" si="37"/>
        <v>0</v>
      </c>
      <c r="J143" s="10">
        <f t="shared" si="37"/>
        <v>0</v>
      </c>
      <c r="K143" s="10">
        <f t="shared" si="37"/>
        <v>36916.99</v>
      </c>
      <c r="L143" s="10" t="e">
        <f t="shared" si="37"/>
        <v>#REF!</v>
      </c>
      <c r="M143" s="10">
        <f t="shared" si="37"/>
        <v>0</v>
      </c>
    </row>
    <row r="144" spans="1:13" ht="36.75" customHeight="1">
      <c r="A144" s="27"/>
      <c r="B144" s="3" t="s">
        <v>59</v>
      </c>
      <c r="C144" s="12">
        <v>0</v>
      </c>
      <c r="D144" s="12">
        <v>0</v>
      </c>
      <c r="E144" s="12">
        <v>0</v>
      </c>
      <c r="F144" s="12">
        <f>C144+D144+E144</f>
        <v>0</v>
      </c>
      <c r="G144" s="12" t="e">
        <f>#REF!-F144</f>
        <v>#REF!</v>
      </c>
      <c r="H144" s="12">
        <v>36916.99</v>
      </c>
      <c r="I144" s="12">
        <v>0</v>
      </c>
      <c r="J144" s="12">
        <v>0</v>
      </c>
      <c r="K144" s="12">
        <f>H144+I144+J144</f>
        <v>36916.99</v>
      </c>
      <c r="L144" s="12" t="e">
        <f>#REF!-K144</f>
        <v>#REF!</v>
      </c>
      <c r="M144" s="12">
        <v>0</v>
      </c>
    </row>
    <row r="145" spans="1:13" ht="43.5" customHeight="1">
      <c r="A145" s="27"/>
      <c r="B145" s="2" t="s">
        <v>61</v>
      </c>
      <c r="C145" s="10">
        <f aca="true" t="shared" si="38" ref="C145:M145">C146+C147+C148+C149+C150</f>
        <v>0</v>
      </c>
      <c r="D145" s="10">
        <f t="shared" si="38"/>
        <v>1090439.96</v>
      </c>
      <c r="E145" s="10">
        <f t="shared" si="38"/>
        <v>0</v>
      </c>
      <c r="F145" s="10">
        <f t="shared" si="38"/>
        <v>1090439.96</v>
      </c>
      <c r="G145" s="10" t="e">
        <f t="shared" si="38"/>
        <v>#REF!</v>
      </c>
      <c r="H145" s="10">
        <f t="shared" si="38"/>
        <v>1077544.3199999998</v>
      </c>
      <c r="I145" s="10">
        <f t="shared" si="38"/>
        <v>33265.42</v>
      </c>
      <c r="J145" s="10">
        <f t="shared" si="38"/>
        <v>0</v>
      </c>
      <c r="K145" s="10">
        <f t="shared" si="38"/>
        <v>1110809.74</v>
      </c>
      <c r="L145" s="10" t="e">
        <f t="shared" si="38"/>
        <v>#REF!</v>
      </c>
      <c r="M145" s="10">
        <f t="shared" si="38"/>
        <v>15692.47</v>
      </c>
    </row>
    <row r="146" spans="1:13" ht="38.25" customHeight="1">
      <c r="A146" s="27"/>
      <c r="B146" s="3" t="s">
        <v>43</v>
      </c>
      <c r="C146" s="12">
        <v>0</v>
      </c>
      <c r="D146" s="12">
        <v>0</v>
      </c>
      <c r="E146" s="12">
        <v>0</v>
      </c>
      <c r="F146" s="12">
        <f>C146+D146+E146</f>
        <v>0</v>
      </c>
      <c r="G146" s="12" t="e">
        <f>#REF!-F146</f>
        <v>#REF!</v>
      </c>
      <c r="H146" s="12">
        <v>0</v>
      </c>
      <c r="I146" s="12">
        <v>0</v>
      </c>
      <c r="J146" s="12">
        <v>0</v>
      </c>
      <c r="K146" s="12">
        <f>H146+I146+J146</f>
        <v>0</v>
      </c>
      <c r="L146" s="12" t="e">
        <f>#REF!-K146</f>
        <v>#REF!</v>
      </c>
      <c r="M146" s="12">
        <v>0</v>
      </c>
    </row>
    <row r="147" spans="1:13" ht="43.5" customHeight="1">
      <c r="A147" s="27"/>
      <c r="B147" s="3" t="s">
        <v>5</v>
      </c>
      <c r="C147" s="12">
        <v>0</v>
      </c>
      <c r="D147" s="12">
        <v>0</v>
      </c>
      <c r="E147" s="12">
        <v>0</v>
      </c>
      <c r="F147" s="12">
        <f>C147+D147+E147</f>
        <v>0</v>
      </c>
      <c r="G147" s="12" t="e">
        <f>#REF!-F147</f>
        <v>#REF!</v>
      </c>
      <c r="H147" s="12">
        <v>0</v>
      </c>
      <c r="I147" s="12">
        <v>0</v>
      </c>
      <c r="J147" s="12">
        <v>0</v>
      </c>
      <c r="K147" s="12">
        <f>H147+I147+J147</f>
        <v>0</v>
      </c>
      <c r="L147" s="12" t="e">
        <f>#REF!-K147</f>
        <v>#REF!</v>
      </c>
      <c r="M147" s="12">
        <v>0</v>
      </c>
    </row>
    <row r="148" spans="1:13" ht="37.5" customHeight="1">
      <c r="A148" s="27"/>
      <c r="B148" s="3" t="s">
        <v>7</v>
      </c>
      <c r="C148" s="12">
        <v>0</v>
      </c>
      <c r="D148" s="12">
        <v>24749.97</v>
      </c>
      <c r="E148" s="12">
        <v>0</v>
      </c>
      <c r="F148" s="12">
        <f>C148+D148+E148</f>
        <v>24749.97</v>
      </c>
      <c r="G148" s="12" t="e">
        <f>#REF!-F148</f>
        <v>#REF!</v>
      </c>
      <c r="H148" s="12">
        <v>11946.15</v>
      </c>
      <c r="I148" s="12">
        <v>33265.42</v>
      </c>
      <c r="J148" s="12">
        <v>0</v>
      </c>
      <c r="K148" s="12">
        <f>H148+I148+J148</f>
        <v>45211.57</v>
      </c>
      <c r="L148" s="12" t="e">
        <f>#REF!-K148</f>
        <v>#REF!</v>
      </c>
      <c r="M148" s="12">
        <v>15692.47</v>
      </c>
    </row>
    <row r="149" spans="1:13" ht="32.25" customHeight="1">
      <c r="A149" s="27"/>
      <c r="B149" s="3" t="s">
        <v>62</v>
      </c>
      <c r="C149" s="12">
        <v>0</v>
      </c>
      <c r="D149" s="12">
        <v>0</v>
      </c>
      <c r="E149" s="12">
        <v>0</v>
      </c>
      <c r="F149" s="12">
        <f>C149+D149+E149</f>
        <v>0</v>
      </c>
      <c r="G149" s="12" t="e">
        <f>#REF!-F149</f>
        <v>#REF!</v>
      </c>
      <c r="H149" s="12">
        <v>0</v>
      </c>
      <c r="I149" s="12">
        <v>0</v>
      </c>
      <c r="J149" s="12">
        <v>0</v>
      </c>
      <c r="K149" s="12">
        <f>H149+I149+J149</f>
        <v>0</v>
      </c>
      <c r="L149" s="12" t="e">
        <f>#REF!-K149</f>
        <v>#REF!</v>
      </c>
      <c r="M149" s="12">
        <v>0</v>
      </c>
    </row>
    <row r="150" spans="1:13" ht="31.5" customHeight="1">
      <c r="A150" s="27"/>
      <c r="B150" s="3" t="s">
        <v>75</v>
      </c>
      <c r="C150" s="12">
        <v>0</v>
      </c>
      <c r="D150" s="12">
        <v>1065689.99</v>
      </c>
      <c r="E150" s="12">
        <v>0</v>
      </c>
      <c r="F150" s="12">
        <f>C150+D150+E150</f>
        <v>1065689.99</v>
      </c>
      <c r="G150" s="12" t="e">
        <f>#REF!-F150</f>
        <v>#REF!</v>
      </c>
      <c r="H150" s="12">
        <v>1065598.17</v>
      </c>
      <c r="I150" s="12">
        <v>0</v>
      </c>
      <c r="J150" s="12">
        <v>0</v>
      </c>
      <c r="K150" s="12">
        <f>H150+I150+J150</f>
        <v>1065598.17</v>
      </c>
      <c r="L150" s="12" t="e">
        <f>#REF!-K150</f>
        <v>#REF!</v>
      </c>
      <c r="M150" s="12">
        <v>0</v>
      </c>
    </row>
    <row r="151" spans="1:13" ht="36.75" customHeight="1">
      <c r="A151" s="27"/>
      <c r="B151" s="2" t="s">
        <v>49</v>
      </c>
      <c r="C151" s="10">
        <f aca="true" t="shared" si="39" ref="C151:M151">C152</f>
        <v>0</v>
      </c>
      <c r="D151" s="10">
        <f t="shared" si="39"/>
        <v>13131.67</v>
      </c>
      <c r="E151" s="10">
        <f t="shared" si="39"/>
        <v>0</v>
      </c>
      <c r="F151" s="10">
        <f t="shared" si="39"/>
        <v>13131.67</v>
      </c>
      <c r="G151" s="10" t="e">
        <f t="shared" si="39"/>
        <v>#REF!</v>
      </c>
      <c r="H151" s="10">
        <f t="shared" si="39"/>
        <v>25692.39</v>
      </c>
      <c r="I151" s="10">
        <f t="shared" si="39"/>
        <v>12560.72</v>
      </c>
      <c r="J151" s="10">
        <f t="shared" si="39"/>
        <v>5138.48</v>
      </c>
      <c r="K151" s="10">
        <f t="shared" si="39"/>
        <v>43391.59</v>
      </c>
      <c r="L151" s="10" t="e">
        <f t="shared" si="39"/>
        <v>#REF!</v>
      </c>
      <c r="M151" s="10">
        <f t="shared" si="39"/>
        <v>0</v>
      </c>
    </row>
    <row r="152" spans="1:13" ht="34.5" customHeight="1">
      <c r="A152" s="27"/>
      <c r="B152" s="3" t="s">
        <v>5</v>
      </c>
      <c r="C152" s="12">
        <v>0</v>
      </c>
      <c r="D152" s="12">
        <v>13131.67</v>
      </c>
      <c r="E152" s="12">
        <v>0</v>
      </c>
      <c r="F152" s="12">
        <f>C152+D152+E152</f>
        <v>13131.67</v>
      </c>
      <c r="G152" s="12" t="e">
        <f>#REF!-F152</f>
        <v>#REF!</v>
      </c>
      <c r="H152" s="12">
        <v>25692.39</v>
      </c>
      <c r="I152" s="12">
        <v>12560.72</v>
      </c>
      <c r="J152" s="12">
        <v>5138.48</v>
      </c>
      <c r="K152" s="12">
        <f>H152+I152+J152</f>
        <v>43391.59</v>
      </c>
      <c r="L152" s="12" t="e">
        <f>#REF!-K152</f>
        <v>#REF!</v>
      </c>
      <c r="M152" s="12">
        <v>0</v>
      </c>
    </row>
    <row r="153" spans="1:13" ht="41.25" customHeight="1">
      <c r="A153" s="27"/>
      <c r="B153" s="2" t="s">
        <v>74</v>
      </c>
      <c r="C153" s="10">
        <f aca="true" t="shared" si="40" ref="C153:M155">C154</f>
        <v>0</v>
      </c>
      <c r="D153" s="10">
        <f t="shared" si="40"/>
        <v>4249991.28</v>
      </c>
      <c r="E153" s="10">
        <f t="shared" si="40"/>
        <v>0</v>
      </c>
      <c r="F153" s="10">
        <f t="shared" si="40"/>
        <v>4249991.28</v>
      </c>
      <c r="G153" s="10" t="e">
        <f t="shared" si="40"/>
        <v>#REF!</v>
      </c>
      <c r="H153" s="10">
        <f t="shared" si="40"/>
        <v>2124995.64</v>
      </c>
      <c r="I153" s="10">
        <f t="shared" si="40"/>
        <v>1062497.82</v>
      </c>
      <c r="J153" s="10">
        <f t="shared" si="40"/>
        <v>3895825.34</v>
      </c>
      <c r="K153" s="10">
        <f t="shared" si="40"/>
        <v>7083318.8</v>
      </c>
      <c r="L153" s="10" t="e">
        <f t="shared" si="40"/>
        <v>#REF!</v>
      </c>
      <c r="M153" s="10">
        <f t="shared" si="40"/>
        <v>720023.98</v>
      </c>
    </row>
    <row r="154" spans="1:13" ht="41.25" customHeight="1">
      <c r="A154" s="27"/>
      <c r="B154" s="3" t="s">
        <v>75</v>
      </c>
      <c r="C154" s="12">
        <v>0</v>
      </c>
      <c r="D154" s="12">
        <v>4249991.28</v>
      </c>
      <c r="E154" s="12">
        <v>0</v>
      </c>
      <c r="F154" s="12">
        <f>C154+D154+E154</f>
        <v>4249991.28</v>
      </c>
      <c r="G154" s="12" t="e">
        <f>#REF!-F154</f>
        <v>#REF!</v>
      </c>
      <c r="H154" s="12">
        <v>2124995.64</v>
      </c>
      <c r="I154" s="12">
        <v>1062497.82</v>
      </c>
      <c r="J154" s="12">
        <v>3895825.34</v>
      </c>
      <c r="K154" s="12">
        <f>H154+I154+J154</f>
        <v>7083318.8</v>
      </c>
      <c r="L154" s="12" t="e">
        <f>#REF!-K154</f>
        <v>#REF!</v>
      </c>
      <c r="M154" s="12">
        <v>720023.98</v>
      </c>
    </row>
    <row r="155" spans="1:13" ht="51" customHeight="1">
      <c r="A155" s="27"/>
      <c r="B155" s="2" t="s">
        <v>88</v>
      </c>
      <c r="C155" s="10">
        <f t="shared" si="40"/>
        <v>0</v>
      </c>
      <c r="D155" s="10">
        <f t="shared" si="40"/>
        <v>0</v>
      </c>
      <c r="E155" s="10">
        <f t="shared" si="40"/>
        <v>0</v>
      </c>
      <c r="F155" s="10">
        <f t="shared" si="40"/>
        <v>0</v>
      </c>
      <c r="G155" s="10" t="e">
        <f t="shared" si="40"/>
        <v>#REF!</v>
      </c>
      <c r="H155" s="10">
        <f t="shared" si="40"/>
        <v>13248.12</v>
      </c>
      <c r="I155" s="10">
        <f t="shared" si="40"/>
        <v>0</v>
      </c>
      <c r="J155" s="10">
        <f t="shared" si="40"/>
        <v>0</v>
      </c>
      <c r="K155" s="10">
        <f t="shared" si="40"/>
        <v>13248.12</v>
      </c>
      <c r="L155" s="10" t="e">
        <f t="shared" si="40"/>
        <v>#REF!</v>
      </c>
      <c r="M155" s="10">
        <f t="shared" si="40"/>
        <v>0</v>
      </c>
    </row>
    <row r="156" spans="1:13" ht="39" customHeight="1">
      <c r="A156" s="27"/>
      <c r="B156" s="3" t="s">
        <v>56</v>
      </c>
      <c r="C156" s="12">
        <v>0</v>
      </c>
      <c r="D156" s="12">
        <v>0</v>
      </c>
      <c r="E156" s="12">
        <v>0</v>
      </c>
      <c r="F156" s="12">
        <f>C156+D156+E156</f>
        <v>0</v>
      </c>
      <c r="G156" s="12" t="e">
        <f>#REF!-F156</f>
        <v>#REF!</v>
      </c>
      <c r="H156" s="12">
        <v>13248.12</v>
      </c>
      <c r="I156" s="12">
        <v>0</v>
      </c>
      <c r="J156" s="12">
        <v>0</v>
      </c>
      <c r="K156" s="12">
        <f>H156+I156+J156</f>
        <v>13248.12</v>
      </c>
      <c r="L156" s="12" t="e">
        <f>#REF!-K156</f>
        <v>#REF!</v>
      </c>
      <c r="M156" s="12">
        <v>0</v>
      </c>
    </row>
    <row r="157" spans="1:13" ht="36" customHeight="1">
      <c r="A157" s="28"/>
      <c r="B157" s="2" t="s">
        <v>8</v>
      </c>
      <c r="C157" s="10">
        <f aca="true" t="shared" si="41" ref="C157:M157">C132+C130+C128+C124+C121+C118+C113+C110+C103+C95+C89+C139+C137+C141+C143+C145+C151+C153+C155</f>
        <v>1325599.78</v>
      </c>
      <c r="D157" s="10">
        <f t="shared" si="41"/>
        <v>8019167.9</v>
      </c>
      <c r="E157" s="10">
        <f t="shared" si="41"/>
        <v>3318997.21</v>
      </c>
      <c r="F157" s="10">
        <f t="shared" si="41"/>
        <v>12663764.89</v>
      </c>
      <c r="G157" s="10" t="e">
        <f t="shared" si="41"/>
        <v>#REF!</v>
      </c>
      <c r="H157" s="10">
        <f t="shared" si="41"/>
        <v>9199595.35</v>
      </c>
      <c r="I157" s="10">
        <f t="shared" si="41"/>
        <v>9962735.760000002</v>
      </c>
      <c r="J157" s="10">
        <f t="shared" si="41"/>
        <v>6675561.9399999995</v>
      </c>
      <c r="K157" s="10">
        <f t="shared" si="41"/>
        <v>25837893.05</v>
      </c>
      <c r="L157" s="10" t="e">
        <f t="shared" si="41"/>
        <v>#REF!</v>
      </c>
      <c r="M157" s="10">
        <f t="shared" si="41"/>
        <v>3518153.7</v>
      </c>
    </row>
    <row r="158" spans="1:13" ht="28.5" customHeight="1">
      <c r="A158" s="29" t="s">
        <v>16</v>
      </c>
      <c r="B158" s="3" t="s">
        <v>26</v>
      </c>
      <c r="C158" s="12">
        <v>0</v>
      </c>
      <c r="D158" s="12">
        <v>0</v>
      </c>
      <c r="E158" s="12">
        <v>32398.62</v>
      </c>
      <c r="F158" s="12">
        <f>C158+D158+E158</f>
        <v>32398.62</v>
      </c>
      <c r="G158" s="12" t="e">
        <f>#REF!-F158</f>
        <v>#REF!</v>
      </c>
      <c r="H158" s="12">
        <v>1389.75</v>
      </c>
      <c r="I158" s="12">
        <v>14987.5</v>
      </c>
      <c r="J158" s="12">
        <v>34100.65</v>
      </c>
      <c r="K158" s="12">
        <f>H158+I158+J158</f>
        <v>50477.9</v>
      </c>
      <c r="L158" s="12" t="e">
        <f>#REF!-K158</f>
        <v>#REF!</v>
      </c>
      <c r="M158" s="12">
        <v>0</v>
      </c>
    </row>
    <row r="159" spans="1:13" ht="28.5" customHeight="1">
      <c r="A159" s="30"/>
      <c r="B159" s="3" t="s">
        <v>4</v>
      </c>
      <c r="C159" s="12">
        <v>26045.88</v>
      </c>
      <c r="D159" s="12">
        <v>24202.91</v>
      </c>
      <c r="E159" s="12">
        <v>24216.64</v>
      </c>
      <c r="F159" s="12">
        <f>C159+D159+E159</f>
        <v>74465.43</v>
      </c>
      <c r="G159" s="12" t="e">
        <f>#REF!-F159</f>
        <v>#REF!</v>
      </c>
      <c r="H159" s="12">
        <v>44996.08</v>
      </c>
      <c r="I159" s="12">
        <v>55505.2</v>
      </c>
      <c r="J159" s="12">
        <v>0</v>
      </c>
      <c r="K159" s="12">
        <f>H159+I159+J159</f>
        <v>100501.28</v>
      </c>
      <c r="L159" s="12" t="e">
        <f>#REF!-K159</f>
        <v>#REF!</v>
      </c>
      <c r="M159" s="12">
        <v>0</v>
      </c>
    </row>
    <row r="160" spans="1:13" ht="28.5" customHeight="1">
      <c r="A160" s="30"/>
      <c r="B160" s="3" t="s">
        <v>48</v>
      </c>
      <c r="C160" s="12">
        <v>55949.7</v>
      </c>
      <c r="D160" s="12">
        <v>59523.27</v>
      </c>
      <c r="E160" s="12">
        <v>121811.32</v>
      </c>
      <c r="F160" s="12">
        <f>C160+D160+E160</f>
        <v>237284.29</v>
      </c>
      <c r="G160" s="12" t="e">
        <f>#REF!-F160</f>
        <v>#REF!</v>
      </c>
      <c r="H160" s="12">
        <v>70785.69</v>
      </c>
      <c r="I160" s="12">
        <v>104348.97</v>
      </c>
      <c r="J160" s="12">
        <v>75563.16</v>
      </c>
      <c r="K160" s="12">
        <f>H160+I160+J160</f>
        <v>250697.82</v>
      </c>
      <c r="L160" s="12" t="e">
        <f>#REF!-K160</f>
        <v>#REF!</v>
      </c>
      <c r="M160" s="12">
        <v>0</v>
      </c>
    </row>
    <row r="161" spans="1:13" ht="34.5" customHeight="1">
      <c r="A161" s="31"/>
      <c r="B161" s="2" t="s">
        <v>8</v>
      </c>
      <c r="C161" s="10">
        <f aca="true" t="shared" si="42" ref="C161:M161">C160+C159+C158</f>
        <v>81995.58</v>
      </c>
      <c r="D161" s="10">
        <f t="shared" si="42"/>
        <v>83726.18</v>
      </c>
      <c r="E161" s="10">
        <f t="shared" si="42"/>
        <v>178426.58000000002</v>
      </c>
      <c r="F161" s="10">
        <f t="shared" si="42"/>
        <v>344148.33999999997</v>
      </c>
      <c r="G161" s="10" t="e">
        <f t="shared" si="42"/>
        <v>#REF!</v>
      </c>
      <c r="H161" s="10">
        <f t="shared" si="42"/>
        <v>117171.52</v>
      </c>
      <c r="I161" s="10">
        <f t="shared" si="42"/>
        <v>174841.66999999998</v>
      </c>
      <c r="J161" s="10">
        <f t="shared" si="42"/>
        <v>109663.81</v>
      </c>
      <c r="K161" s="10">
        <f t="shared" si="42"/>
        <v>401677</v>
      </c>
      <c r="L161" s="10" t="e">
        <f t="shared" si="42"/>
        <v>#REF!</v>
      </c>
      <c r="M161" s="10">
        <f t="shared" si="42"/>
        <v>0</v>
      </c>
    </row>
    <row r="162" spans="1:13" ht="28.5" customHeight="1">
      <c r="A162" s="35" t="s">
        <v>89</v>
      </c>
      <c r="B162" s="3" t="s">
        <v>26</v>
      </c>
      <c r="C162" s="12">
        <v>0</v>
      </c>
      <c r="D162" s="12">
        <v>750.53</v>
      </c>
      <c r="E162" s="12">
        <v>269.06</v>
      </c>
      <c r="F162" s="12">
        <f>C162+D162+E162</f>
        <v>1019.5899999999999</v>
      </c>
      <c r="G162" s="12" t="e">
        <f>#REF!-F162</f>
        <v>#REF!</v>
      </c>
      <c r="H162" s="12">
        <v>410.67</v>
      </c>
      <c r="I162" s="12">
        <v>11809.56</v>
      </c>
      <c r="J162" s="12">
        <v>2789.72</v>
      </c>
      <c r="K162" s="12">
        <f>H162+I162+J162</f>
        <v>15009.949999999999</v>
      </c>
      <c r="L162" s="12" t="e">
        <f>#REF!-K162</f>
        <v>#REF!</v>
      </c>
      <c r="M162" s="12">
        <v>0</v>
      </c>
    </row>
    <row r="163" spans="1:13" ht="28.5" customHeight="1">
      <c r="A163" s="35"/>
      <c r="B163" s="3" t="s">
        <v>4</v>
      </c>
      <c r="C163" s="12">
        <v>1592.22</v>
      </c>
      <c r="D163" s="12">
        <v>2082.5</v>
      </c>
      <c r="E163" s="12">
        <v>1780.24</v>
      </c>
      <c r="F163" s="12">
        <f>C163+D163+E163</f>
        <v>5454.96</v>
      </c>
      <c r="G163" s="12" t="e">
        <f>#REF!-F163</f>
        <v>#REF!</v>
      </c>
      <c r="H163" s="12">
        <v>4998</v>
      </c>
      <c r="I163" s="12">
        <v>7551.74</v>
      </c>
      <c r="J163" s="12">
        <v>0</v>
      </c>
      <c r="K163" s="12">
        <f>H163+I163+J163</f>
        <v>12549.74</v>
      </c>
      <c r="L163" s="12" t="e">
        <f>#REF!-K163</f>
        <v>#REF!</v>
      </c>
      <c r="M163" s="12">
        <v>0</v>
      </c>
    </row>
    <row r="164" spans="1:13" ht="28.5" customHeight="1">
      <c r="A164" s="35"/>
      <c r="B164" s="3" t="s">
        <v>48</v>
      </c>
      <c r="C164" s="12">
        <v>1868.3</v>
      </c>
      <c r="D164" s="12">
        <v>3094</v>
      </c>
      <c r="E164" s="12">
        <v>2582.3</v>
      </c>
      <c r="F164" s="12">
        <f>C164+D164+E164</f>
        <v>7544.6</v>
      </c>
      <c r="G164" s="12" t="e">
        <f>#REF!-F164</f>
        <v>#REF!</v>
      </c>
      <c r="H164" s="12">
        <v>3082.1</v>
      </c>
      <c r="I164" s="12">
        <v>9650.9</v>
      </c>
      <c r="J164" s="12">
        <v>5581.1</v>
      </c>
      <c r="K164" s="12">
        <f>H164+I164+J164</f>
        <v>18314.1</v>
      </c>
      <c r="L164" s="12" t="e">
        <f>#REF!-K164</f>
        <v>#REF!</v>
      </c>
      <c r="M164" s="12">
        <v>0</v>
      </c>
    </row>
    <row r="165" spans="1:13" ht="36.75" customHeight="1">
      <c r="A165" s="35"/>
      <c r="B165" s="2" t="s">
        <v>8</v>
      </c>
      <c r="C165" s="10">
        <f aca="true" t="shared" si="43" ref="C165:M165">C164+C163+C162</f>
        <v>3460.52</v>
      </c>
      <c r="D165" s="10">
        <f t="shared" si="43"/>
        <v>5927.03</v>
      </c>
      <c r="E165" s="10">
        <f t="shared" si="43"/>
        <v>4631.6</v>
      </c>
      <c r="F165" s="10">
        <f t="shared" si="43"/>
        <v>14019.150000000001</v>
      </c>
      <c r="G165" s="10" t="e">
        <f t="shared" si="43"/>
        <v>#REF!</v>
      </c>
      <c r="H165" s="10">
        <f t="shared" si="43"/>
        <v>8490.77</v>
      </c>
      <c r="I165" s="10">
        <f t="shared" si="43"/>
        <v>29012.199999999997</v>
      </c>
      <c r="J165" s="10">
        <f t="shared" si="43"/>
        <v>8370.82</v>
      </c>
      <c r="K165" s="10">
        <f t="shared" si="43"/>
        <v>45873.78999999999</v>
      </c>
      <c r="L165" s="10" t="e">
        <f t="shared" si="43"/>
        <v>#REF!</v>
      </c>
      <c r="M165" s="10">
        <f t="shared" si="43"/>
        <v>0</v>
      </c>
    </row>
    <row r="166" spans="1:13" ht="35.25" customHeight="1">
      <c r="A166" s="24" t="s">
        <v>90</v>
      </c>
      <c r="B166" s="2" t="s">
        <v>91</v>
      </c>
      <c r="C166" s="11">
        <f aca="true" t="shared" si="44" ref="C166:M166">C167+C168+C169+C170</f>
        <v>0</v>
      </c>
      <c r="D166" s="11">
        <f t="shared" si="44"/>
        <v>0</v>
      </c>
      <c r="E166" s="11">
        <f t="shared" si="44"/>
        <v>0</v>
      </c>
      <c r="F166" s="11">
        <f t="shared" si="44"/>
        <v>0</v>
      </c>
      <c r="G166" s="11" t="e">
        <f t="shared" si="44"/>
        <v>#REF!</v>
      </c>
      <c r="H166" s="11">
        <f t="shared" si="44"/>
        <v>0</v>
      </c>
      <c r="I166" s="11">
        <f t="shared" si="44"/>
        <v>0</v>
      </c>
      <c r="J166" s="11">
        <f t="shared" si="44"/>
        <v>0</v>
      </c>
      <c r="K166" s="11">
        <f t="shared" si="44"/>
        <v>0</v>
      </c>
      <c r="L166" s="11" t="e">
        <f t="shared" si="44"/>
        <v>#REF!</v>
      </c>
      <c r="M166" s="11">
        <f t="shared" si="44"/>
        <v>0</v>
      </c>
    </row>
    <row r="167" spans="1:13" ht="28.5" customHeight="1">
      <c r="A167" s="27"/>
      <c r="B167" s="3" t="s">
        <v>92</v>
      </c>
      <c r="C167" s="12">
        <v>0</v>
      </c>
      <c r="D167" s="12">
        <v>0</v>
      </c>
      <c r="E167" s="12">
        <v>0</v>
      </c>
      <c r="F167" s="12">
        <f>C167+D167+E167</f>
        <v>0</v>
      </c>
      <c r="G167" s="12" t="e">
        <f>#REF!-F167</f>
        <v>#REF!</v>
      </c>
      <c r="H167" s="12">
        <v>0</v>
      </c>
      <c r="I167" s="12">
        <v>0</v>
      </c>
      <c r="J167" s="12">
        <v>0</v>
      </c>
      <c r="K167" s="12">
        <f>H167+I167+J167</f>
        <v>0</v>
      </c>
      <c r="L167" s="12" t="e">
        <f>#REF!-K167</f>
        <v>#REF!</v>
      </c>
      <c r="M167" s="12">
        <v>0</v>
      </c>
    </row>
    <row r="168" spans="1:13" ht="34.5" customHeight="1">
      <c r="A168" s="27"/>
      <c r="B168" s="3" t="s">
        <v>93</v>
      </c>
      <c r="C168" s="12">
        <v>0</v>
      </c>
      <c r="D168" s="12">
        <v>0</v>
      </c>
      <c r="E168" s="12">
        <v>0</v>
      </c>
      <c r="F168" s="12">
        <f>C168+D168+E168</f>
        <v>0</v>
      </c>
      <c r="G168" s="12" t="e">
        <f>#REF!-F168</f>
        <v>#REF!</v>
      </c>
      <c r="H168" s="12">
        <v>0</v>
      </c>
      <c r="I168" s="12">
        <v>0</v>
      </c>
      <c r="J168" s="12">
        <v>0</v>
      </c>
      <c r="K168" s="12">
        <f>H168+I168+J168</f>
        <v>0</v>
      </c>
      <c r="L168" s="12" t="e">
        <f>#REF!-K168</f>
        <v>#REF!</v>
      </c>
      <c r="M168" s="12">
        <v>0</v>
      </c>
    </row>
    <row r="169" spans="1:13" ht="48.75" customHeight="1">
      <c r="A169" s="27"/>
      <c r="B169" s="3" t="s">
        <v>94</v>
      </c>
      <c r="C169" s="12">
        <v>0</v>
      </c>
      <c r="D169" s="12">
        <v>0</v>
      </c>
      <c r="E169" s="12">
        <v>0</v>
      </c>
      <c r="F169" s="12">
        <f>C169+D169+E169</f>
        <v>0</v>
      </c>
      <c r="G169" s="12" t="e">
        <f>#REF!-F169</f>
        <v>#REF!</v>
      </c>
      <c r="H169" s="12">
        <v>0</v>
      </c>
      <c r="I169" s="12">
        <v>0</v>
      </c>
      <c r="J169" s="12">
        <v>0</v>
      </c>
      <c r="K169" s="12">
        <f>H169+I169+J169</f>
        <v>0</v>
      </c>
      <c r="L169" s="12" t="e">
        <f>#REF!-K169</f>
        <v>#REF!</v>
      </c>
      <c r="M169" s="12">
        <v>0</v>
      </c>
    </row>
    <row r="170" spans="1:13" ht="34.5" customHeight="1">
      <c r="A170" s="27"/>
      <c r="B170" s="3" t="s">
        <v>95</v>
      </c>
      <c r="C170" s="12">
        <v>0</v>
      </c>
      <c r="D170" s="12">
        <v>0</v>
      </c>
      <c r="E170" s="12">
        <v>0</v>
      </c>
      <c r="F170" s="12">
        <f>C170+D170+E170</f>
        <v>0</v>
      </c>
      <c r="G170" s="12" t="e">
        <f>#REF!-F170</f>
        <v>#REF!</v>
      </c>
      <c r="H170" s="12">
        <v>0</v>
      </c>
      <c r="I170" s="12">
        <v>0</v>
      </c>
      <c r="J170" s="12">
        <v>0</v>
      </c>
      <c r="K170" s="12">
        <f>H170+I170+J170</f>
        <v>0</v>
      </c>
      <c r="L170" s="12" t="e">
        <f>#REF!-K170</f>
        <v>#REF!</v>
      </c>
      <c r="M170" s="12">
        <v>0</v>
      </c>
    </row>
    <row r="171" spans="1:13" ht="40.5" customHeight="1">
      <c r="A171" s="27"/>
      <c r="B171" s="2" t="s">
        <v>30</v>
      </c>
      <c r="C171" s="11">
        <f aca="true" t="shared" si="45" ref="C171:M171">C172+C173+C174+C175</f>
        <v>0</v>
      </c>
      <c r="D171" s="11">
        <f t="shared" si="45"/>
        <v>64190.1</v>
      </c>
      <c r="E171" s="11">
        <f t="shared" si="45"/>
        <v>0</v>
      </c>
      <c r="F171" s="11">
        <f t="shared" si="45"/>
        <v>64190.1</v>
      </c>
      <c r="G171" s="11" t="e">
        <f t="shared" si="45"/>
        <v>#REF!</v>
      </c>
      <c r="H171" s="11">
        <f t="shared" si="45"/>
        <v>0</v>
      </c>
      <c r="I171" s="11">
        <f t="shared" si="45"/>
        <v>0</v>
      </c>
      <c r="J171" s="11">
        <f t="shared" si="45"/>
        <v>0</v>
      </c>
      <c r="K171" s="11">
        <f t="shared" si="45"/>
        <v>0</v>
      </c>
      <c r="L171" s="11" t="e">
        <f t="shared" si="45"/>
        <v>#REF!</v>
      </c>
      <c r="M171" s="11">
        <f t="shared" si="45"/>
        <v>0</v>
      </c>
    </row>
    <row r="172" spans="1:13" ht="28.5" customHeight="1">
      <c r="A172" s="27"/>
      <c r="B172" s="3" t="s">
        <v>92</v>
      </c>
      <c r="C172" s="12">
        <v>0</v>
      </c>
      <c r="D172" s="12">
        <v>0</v>
      </c>
      <c r="E172" s="12">
        <v>0</v>
      </c>
      <c r="F172" s="12">
        <f>C172+D172+E172</f>
        <v>0</v>
      </c>
      <c r="G172" s="12" t="e">
        <f>#REF!-F172</f>
        <v>#REF!</v>
      </c>
      <c r="H172" s="12">
        <v>0</v>
      </c>
      <c r="I172" s="12">
        <v>0</v>
      </c>
      <c r="J172" s="12">
        <v>0</v>
      </c>
      <c r="K172" s="12">
        <f>H172+I172+J172</f>
        <v>0</v>
      </c>
      <c r="L172" s="12" t="e">
        <f>#REF!-K172</f>
        <v>#REF!</v>
      </c>
      <c r="M172" s="12">
        <v>0</v>
      </c>
    </row>
    <row r="173" spans="1:13" ht="39.75" customHeight="1">
      <c r="A173" s="27"/>
      <c r="B173" s="3" t="s">
        <v>93</v>
      </c>
      <c r="C173" s="12">
        <v>0</v>
      </c>
      <c r="D173" s="12">
        <v>0</v>
      </c>
      <c r="E173" s="12">
        <v>0</v>
      </c>
      <c r="F173" s="12">
        <f>C173+D173+E173</f>
        <v>0</v>
      </c>
      <c r="G173" s="12" t="e">
        <f>#REF!-F173</f>
        <v>#REF!</v>
      </c>
      <c r="H173" s="12">
        <v>0</v>
      </c>
      <c r="I173" s="12">
        <v>0</v>
      </c>
      <c r="J173" s="12">
        <v>0</v>
      </c>
      <c r="K173" s="12">
        <f>H173+I173+J173</f>
        <v>0</v>
      </c>
      <c r="L173" s="12" t="e">
        <f>#REF!-K173</f>
        <v>#REF!</v>
      </c>
      <c r="M173" s="12">
        <v>0</v>
      </c>
    </row>
    <row r="174" spans="1:13" ht="34.5" customHeight="1">
      <c r="A174" s="27"/>
      <c r="B174" s="3" t="s">
        <v>94</v>
      </c>
      <c r="C174" s="12">
        <v>0</v>
      </c>
      <c r="D174" s="12">
        <v>0</v>
      </c>
      <c r="E174" s="12">
        <v>0</v>
      </c>
      <c r="F174" s="12">
        <f>C174+D174+E174</f>
        <v>0</v>
      </c>
      <c r="G174" s="12" t="e">
        <f>#REF!-F174</f>
        <v>#REF!</v>
      </c>
      <c r="H174" s="12">
        <v>0</v>
      </c>
      <c r="I174" s="12">
        <v>0</v>
      </c>
      <c r="J174" s="12">
        <v>0</v>
      </c>
      <c r="K174" s="12">
        <f>H174+I174+J174</f>
        <v>0</v>
      </c>
      <c r="L174" s="12" t="e">
        <f>#REF!-K174</f>
        <v>#REF!</v>
      </c>
      <c r="M174" s="12">
        <v>0</v>
      </c>
    </row>
    <row r="175" spans="1:13" ht="38.25" customHeight="1">
      <c r="A175" s="27"/>
      <c r="B175" s="3" t="s">
        <v>95</v>
      </c>
      <c r="C175" s="12">
        <v>0</v>
      </c>
      <c r="D175" s="12">
        <v>64190.1</v>
      </c>
      <c r="E175" s="12">
        <v>0</v>
      </c>
      <c r="F175" s="12">
        <f>C175+D175+E175</f>
        <v>64190.1</v>
      </c>
      <c r="G175" s="12" t="e">
        <f>#REF!-F175</f>
        <v>#REF!</v>
      </c>
      <c r="H175" s="12">
        <v>0</v>
      </c>
      <c r="I175" s="12">
        <v>0</v>
      </c>
      <c r="J175" s="12">
        <v>0</v>
      </c>
      <c r="K175" s="12">
        <f>H175+I175+J175</f>
        <v>0</v>
      </c>
      <c r="L175" s="12" t="e">
        <f>#REF!-K175</f>
        <v>#REF!</v>
      </c>
      <c r="M175" s="12">
        <v>0</v>
      </c>
    </row>
    <row r="176" spans="1:13" ht="33" customHeight="1">
      <c r="A176" s="27"/>
      <c r="B176" s="2" t="s">
        <v>42</v>
      </c>
      <c r="C176" s="11">
        <f aca="true" t="shared" si="46" ref="C176:M176">C177+C178+C179+C180</f>
        <v>0</v>
      </c>
      <c r="D176" s="11">
        <f t="shared" si="46"/>
        <v>257022</v>
      </c>
      <c r="E176" s="11">
        <f t="shared" si="46"/>
        <v>257065.6</v>
      </c>
      <c r="F176" s="11">
        <f t="shared" si="46"/>
        <v>514087.6</v>
      </c>
      <c r="G176" s="11" t="e">
        <f t="shared" si="46"/>
        <v>#REF!</v>
      </c>
      <c r="H176" s="11">
        <f t="shared" si="46"/>
        <v>0</v>
      </c>
      <c r="I176" s="11">
        <f t="shared" si="46"/>
        <v>0</v>
      </c>
      <c r="J176" s="11">
        <f t="shared" si="46"/>
        <v>1253140.3</v>
      </c>
      <c r="K176" s="11">
        <f t="shared" si="46"/>
        <v>1253140.3</v>
      </c>
      <c r="L176" s="11" t="e">
        <f t="shared" si="46"/>
        <v>#REF!</v>
      </c>
      <c r="M176" s="11">
        <f t="shared" si="46"/>
        <v>0</v>
      </c>
    </row>
    <row r="177" spans="1:13" ht="21" customHeight="1">
      <c r="A177" s="27"/>
      <c r="B177" s="3" t="s">
        <v>92</v>
      </c>
      <c r="C177" s="12">
        <v>0</v>
      </c>
      <c r="D177" s="12">
        <v>192712</v>
      </c>
      <c r="E177" s="12">
        <v>192755.6</v>
      </c>
      <c r="F177" s="12">
        <f>C177+D177+E177</f>
        <v>385467.6</v>
      </c>
      <c r="G177" s="12" t="e">
        <f>#REF!-F177</f>
        <v>#REF!</v>
      </c>
      <c r="H177" s="12">
        <v>0</v>
      </c>
      <c r="I177" s="18">
        <v>0</v>
      </c>
      <c r="J177" s="12">
        <v>1156511.8</v>
      </c>
      <c r="K177" s="12">
        <f>H177+I177+J177</f>
        <v>1156511.8</v>
      </c>
      <c r="L177" s="12" t="e">
        <f>#REF!-K177</f>
        <v>#REF!</v>
      </c>
      <c r="M177" s="12">
        <v>0</v>
      </c>
    </row>
    <row r="178" spans="1:13" ht="33" customHeight="1">
      <c r="A178" s="27"/>
      <c r="B178" s="3" t="s">
        <v>93</v>
      </c>
      <c r="C178" s="12">
        <v>0</v>
      </c>
      <c r="D178" s="12">
        <v>0</v>
      </c>
      <c r="E178" s="12">
        <v>0</v>
      </c>
      <c r="F178" s="12">
        <f>C178+D178+E178</f>
        <v>0</v>
      </c>
      <c r="G178" s="12" t="e">
        <f>#REF!-F178</f>
        <v>#REF!</v>
      </c>
      <c r="H178" s="12">
        <v>0</v>
      </c>
      <c r="I178" s="18">
        <v>0</v>
      </c>
      <c r="J178" s="12">
        <v>0</v>
      </c>
      <c r="K178" s="12">
        <f>H178+I178+J178</f>
        <v>0</v>
      </c>
      <c r="L178" s="12" t="e">
        <f>#REF!-K178</f>
        <v>#REF!</v>
      </c>
      <c r="M178" s="12">
        <v>0</v>
      </c>
    </row>
    <row r="179" spans="1:13" ht="44.25" customHeight="1">
      <c r="A179" s="27"/>
      <c r="B179" s="3" t="s">
        <v>94</v>
      </c>
      <c r="C179" s="12">
        <v>0</v>
      </c>
      <c r="D179" s="12">
        <v>0</v>
      </c>
      <c r="E179" s="12">
        <v>0</v>
      </c>
      <c r="F179" s="12">
        <f>C179+D179+E179</f>
        <v>0</v>
      </c>
      <c r="G179" s="12" t="e">
        <f>#REF!-F179</f>
        <v>#REF!</v>
      </c>
      <c r="H179" s="12">
        <v>0</v>
      </c>
      <c r="I179" s="18">
        <v>0</v>
      </c>
      <c r="J179" s="12">
        <v>0</v>
      </c>
      <c r="K179" s="12">
        <f>H179+I179+J179</f>
        <v>0</v>
      </c>
      <c r="L179" s="12" t="e">
        <f>#REF!-K179</f>
        <v>#REF!</v>
      </c>
      <c r="M179" s="12">
        <v>0</v>
      </c>
    </row>
    <row r="180" spans="1:13" ht="33" customHeight="1">
      <c r="A180" s="27"/>
      <c r="B180" s="3" t="s">
        <v>95</v>
      </c>
      <c r="C180" s="12">
        <v>0</v>
      </c>
      <c r="D180" s="12">
        <v>64310</v>
      </c>
      <c r="E180" s="12">
        <v>64310</v>
      </c>
      <c r="F180" s="12">
        <f>C180+D180+E180</f>
        <v>128620</v>
      </c>
      <c r="G180" s="12" t="e">
        <f>#REF!-F180</f>
        <v>#REF!</v>
      </c>
      <c r="H180" s="12">
        <v>0</v>
      </c>
      <c r="I180" s="18">
        <v>0</v>
      </c>
      <c r="J180" s="12">
        <v>96628.5</v>
      </c>
      <c r="K180" s="12">
        <f>H180+I180+J180</f>
        <v>96628.5</v>
      </c>
      <c r="L180" s="12" t="e">
        <f>#REF!-K180</f>
        <v>#REF!</v>
      </c>
      <c r="M180" s="12">
        <v>0</v>
      </c>
    </row>
    <row r="181" spans="1:13" ht="33.75" customHeight="1">
      <c r="A181" s="27"/>
      <c r="B181" s="2" t="s">
        <v>96</v>
      </c>
      <c r="C181" s="11">
        <f aca="true" t="shared" si="47" ref="C181:M181">C182+C183+C184+C185</f>
        <v>0</v>
      </c>
      <c r="D181" s="11">
        <f t="shared" si="47"/>
        <v>0</v>
      </c>
      <c r="E181" s="11">
        <f t="shared" si="47"/>
        <v>0</v>
      </c>
      <c r="F181" s="11">
        <f t="shared" si="47"/>
        <v>0</v>
      </c>
      <c r="G181" s="11" t="e">
        <f t="shared" si="47"/>
        <v>#REF!</v>
      </c>
      <c r="H181" s="11">
        <f t="shared" si="47"/>
        <v>0</v>
      </c>
      <c r="I181" s="11">
        <f t="shared" si="47"/>
        <v>0</v>
      </c>
      <c r="J181" s="11">
        <f t="shared" si="47"/>
        <v>0</v>
      </c>
      <c r="K181" s="11">
        <f t="shared" si="47"/>
        <v>0</v>
      </c>
      <c r="L181" s="11" t="e">
        <f t="shared" si="47"/>
        <v>#REF!</v>
      </c>
      <c r="M181" s="11">
        <f t="shared" si="47"/>
        <v>0</v>
      </c>
    </row>
    <row r="182" spans="1:13" ht="28.5" customHeight="1">
      <c r="A182" s="27"/>
      <c r="B182" s="3" t="s">
        <v>92</v>
      </c>
      <c r="C182" s="12">
        <v>0</v>
      </c>
      <c r="D182" s="12">
        <v>0</v>
      </c>
      <c r="E182" s="12">
        <v>0</v>
      </c>
      <c r="F182" s="12">
        <f>C182+D182+E182</f>
        <v>0</v>
      </c>
      <c r="G182" s="12" t="e">
        <f>#REF!-F182</f>
        <v>#REF!</v>
      </c>
      <c r="H182" s="12">
        <v>0</v>
      </c>
      <c r="I182" s="12">
        <v>0</v>
      </c>
      <c r="J182" s="12">
        <v>0</v>
      </c>
      <c r="K182" s="12">
        <f>H182+I182+J182</f>
        <v>0</v>
      </c>
      <c r="L182" s="12" t="e">
        <f>#REF!-K182</f>
        <v>#REF!</v>
      </c>
      <c r="M182" s="12">
        <v>0</v>
      </c>
    </row>
    <row r="183" spans="1:13" ht="30" customHeight="1">
      <c r="A183" s="27"/>
      <c r="B183" s="3" t="s">
        <v>93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12">
        <v>0</v>
      </c>
      <c r="I183" s="12">
        <v>0</v>
      </c>
      <c r="J183" s="12">
        <v>0</v>
      </c>
      <c r="K183" s="12">
        <f>H183+I183+J183</f>
        <v>0</v>
      </c>
      <c r="L183" s="12" t="e">
        <f>#REF!-K183</f>
        <v>#REF!</v>
      </c>
      <c r="M183" s="12">
        <v>0</v>
      </c>
    </row>
    <row r="184" spans="1:13" ht="34.5" customHeight="1">
      <c r="A184" s="27"/>
      <c r="B184" s="3" t="s">
        <v>94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  <c r="I184" s="12">
        <v>0</v>
      </c>
      <c r="J184" s="12">
        <v>0</v>
      </c>
      <c r="K184" s="12">
        <f>H184+I184+J184</f>
        <v>0</v>
      </c>
      <c r="L184" s="12" t="e">
        <f>#REF!-K184</f>
        <v>#REF!</v>
      </c>
      <c r="M184" s="12">
        <v>0</v>
      </c>
    </row>
    <row r="185" spans="1:13" ht="38.25" customHeight="1">
      <c r="A185" s="27"/>
      <c r="B185" s="3" t="s">
        <v>95</v>
      </c>
      <c r="C185" s="12">
        <v>0</v>
      </c>
      <c r="D185" s="12">
        <v>0</v>
      </c>
      <c r="E185" s="12">
        <v>0</v>
      </c>
      <c r="F185" s="12">
        <f>C185+D185+E185</f>
        <v>0</v>
      </c>
      <c r="G185" s="12" t="e">
        <f>#REF!-F185</f>
        <v>#REF!</v>
      </c>
      <c r="H185" s="12">
        <v>0</v>
      </c>
      <c r="I185" s="12">
        <v>0</v>
      </c>
      <c r="J185" s="12">
        <v>0</v>
      </c>
      <c r="K185" s="12">
        <f>H185+I185+J185</f>
        <v>0</v>
      </c>
      <c r="L185" s="12" t="e">
        <f>#REF!-K185</f>
        <v>#REF!</v>
      </c>
      <c r="M185" s="12">
        <v>0</v>
      </c>
    </row>
    <row r="186" spans="1:13" ht="40.5" customHeight="1">
      <c r="A186" s="28"/>
      <c r="B186" s="2" t="s">
        <v>8</v>
      </c>
      <c r="C186" s="11">
        <f aca="true" t="shared" si="48" ref="C186:M186">C181+C176+C171+C166</f>
        <v>0</v>
      </c>
      <c r="D186" s="11">
        <f t="shared" si="48"/>
        <v>321212.1</v>
      </c>
      <c r="E186" s="11">
        <f t="shared" si="48"/>
        <v>257065.6</v>
      </c>
      <c r="F186" s="11">
        <f t="shared" si="48"/>
        <v>578277.7</v>
      </c>
      <c r="G186" s="11" t="e">
        <f t="shared" si="48"/>
        <v>#REF!</v>
      </c>
      <c r="H186" s="11">
        <f t="shared" si="48"/>
        <v>0</v>
      </c>
      <c r="I186" s="11">
        <f t="shared" si="48"/>
        <v>0</v>
      </c>
      <c r="J186" s="11">
        <f t="shared" si="48"/>
        <v>1253140.3</v>
      </c>
      <c r="K186" s="11">
        <f t="shared" si="48"/>
        <v>1253140.3</v>
      </c>
      <c r="L186" s="11" t="e">
        <f t="shared" si="48"/>
        <v>#REF!</v>
      </c>
      <c r="M186" s="11">
        <f t="shared" si="48"/>
        <v>0</v>
      </c>
    </row>
    <row r="187" spans="1:13" ht="28.5" customHeight="1">
      <c r="A187" s="36" t="s">
        <v>97</v>
      </c>
      <c r="B187" s="2" t="s">
        <v>23</v>
      </c>
      <c r="C187" s="11">
        <f aca="true" t="shared" si="49" ref="C187:M187">C188+C189+C190+C191</f>
        <v>1035.5</v>
      </c>
      <c r="D187" s="11">
        <f t="shared" si="49"/>
        <v>169014.58000000002</v>
      </c>
      <c r="E187" s="11">
        <f t="shared" si="49"/>
        <v>303573.72</v>
      </c>
      <c r="F187" s="11">
        <f t="shared" si="49"/>
        <v>473623.8</v>
      </c>
      <c r="G187" s="11" t="e">
        <f t="shared" si="49"/>
        <v>#REF!</v>
      </c>
      <c r="H187" s="11">
        <f t="shared" si="49"/>
        <v>0</v>
      </c>
      <c r="I187" s="11">
        <f t="shared" si="49"/>
        <v>203176</v>
      </c>
      <c r="J187" s="11">
        <f t="shared" si="49"/>
        <v>103092.20000000001</v>
      </c>
      <c r="K187" s="11">
        <f t="shared" si="49"/>
        <v>306268.2</v>
      </c>
      <c r="L187" s="11" t="e">
        <f>L188+L189+L190+L191</f>
        <v>#REF!</v>
      </c>
      <c r="M187" s="11">
        <f t="shared" si="49"/>
        <v>464950.4</v>
      </c>
    </row>
    <row r="188" spans="1:13" ht="28.5" customHeight="1">
      <c r="A188" s="35"/>
      <c r="B188" s="3" t="s">
        <v>98</v>
      </c>
      <c r="C188" s="12">
        <v>1035.5</v>
      </c>
      <c r="D188" s="12">
        <v>157592.2</v>
      </c>
      <c r="E188" s="12">
        <v>303573.72</v>
      </c>
      <c r="F188" s="12">
        <f>C188+D188+E188</f>
        <v>462201.42</v>
      </c>
      <c r="G188" s="12" t="e">
        <f>#REF!-F188</f>
        <v>#REF!</v>
      </c>
      <c r="H188" s="12">
        <v>0</v>
      </c>
      <c r="I188" s="12">
        <v>203176</v>
      </c>
      <c r="J188" s="12">
        <v>57181.4</v>
      </c>
      <c r="K188" s="12">
        <f>H188+I188+J188</f>
        <v>260357.4</v>
      </c>
      <c r="L188" s="12" t="e">
        <f>#REF!-K188</f>
        <v>#REF!</v>
      </c>
      <c r="M188" s="12">
        <v>464950.4</v>
      </c>
    </row>
    <row r="189" spans="1:13" ht="33.75" customHeight="1">
      <c r="A189" s="35"/>
      <c r="B189" s="3" t="s">
        <v>99</v>
      </c>
      <c r="C189" s="12">
        <v>0</v>
      </c>
      <c r="D189" s="12">
        <v>0</v>
      </c>
      <c r="E189" s="12">
        <v>0</v>
      </c>
      <c r="F189" s="12">
        <f>C189+D189+E189</f>
        <v>0</v>
      </c>
      <c r="G189" s="12" t="e">
        <f>#REF!-F189</f>
        <v>#REF!</v>
      </c>
      <c r="H189" s="12">
        <v>0</v>
      </c>
      <c r="I189" s="12">
        <v>0</v>
      </c>
      <c r="J189" s="12">
        <v>0</v>
      </c>
      <c r="K189" s="12">
        <f>H189+I189+J189</f>
        <v>0</v>
      </c>
      <c r="L189" s="12" t="e">
        <f>#REF!-K189</f>
        <v>#REF!</v>
      </c>
      <c r="M189" s="12">
        <v>0</v>
      </c>
    </row>
    <row r="190" spans="1:13" ht="28.5" customHeight="1">
      <c r="A190" s="35"/>
      <c r="B190" s="3" t="s">
        <v>100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  <c r="I190" s="12">
        <v>0</v>
      </c>
      <c r="J190" s="12">
        <v>0</v>
      </c>
      <c r="K190" s="12">
        <f>H190+I190+J190</f>
        <v>0</v>
      </c>
      <c r="L190" s="12" t="e">
        <f>#REF!-K190</f>
        <v>#REF!</v>
      </c>
      <c r="M190" s="12">
        <v>0</v>
      </c>
    </row>
    <row r="191" spans="1:13" ht="48" customHeight="1">
      <c r="A191" s="35"/>
      <c r="B191" s="3" t="s">
        <v>101</v>
      </c>
      <c r="C191" s="12">
        <v>0</v>
      </c>
      <c r="D191" s="12">
        <v>11422.38</v>
      </c>
      <c r="E191" s="12">
        <v>0</v>
      </c>
      <c r="F191" s="12">
        <f>C191+D191+E191</f>
        <v>11422.38</v>
      </c>
      <c r="G191" s="12" t="e">
        <f>#REF!-F191</f>
        <v>#REF!</v>
      </c>
      <c r="H191" s="12">
        <v>0</v>
      </c>
      <c r="I191" s="12">
        <v>0</v>
      </c>
      <c r="J191" s="12">
        <v>45910.8</v>
      </c>
      <c r="K191" s="12">
        <f>H191+I191+J191</f>
        <v>45910.8</v>
      </c>
      <c r="L191" s="12" t="e">
        <f>#REF!-K191</f>
        <v>#REF!</v>
      </c>
      <c r="M191" s="12">
        <v>0</v>
      </c>
    </row>
    <row r="192" spans="1:13" ht="37.5" customHeight="1">
      <c r="A192" s="35"/>
      <c r="B192" s="2" t="s">
        <v>102</v>
      </c>
      <c r="C192" s="11">
        <f aca="true" t="shared" si="50" ref="C192:M192">C193+C194+C195</f>
        <v>63786.56</v>
      </c>
      <c r="D192" s="11">
        <f t="shared" si="50"/>
        <v>36451.15</v>
      </c>
      <c r="E192" s="11">
        <f t="shared" si="50"/>
        <v>67806.55</v>
      </c>
      <c r="F192" s="11">
        <f t="shared" si="50"/>
        <v>168044.26</v>
      </c>
      <c r="G192" s="11" t="e">
        <f t="shared" si="50"/>
        <v>#REF!</v>
      </c>
      <c r="H192" s="11">
        <f t="shared" si="50"/>
        <v>72071.89</v>
      </c>
      <c r="I192" s="11">
        <f t="shared" si="50"/>
        <v>21868.49</v>
      </c>
      <c r="J192" s="11">
        <f t="shared" si="50"/>
        <v>0</v>
      </c>
      <c r="K192" s="11">
        <f t="shared" si="50"/>
        <v>93940.38</v>
      </c>
      <c r="L192" s="11" t="e">
        <f>L193+L194+L195</f>
        <v>#REF!</v>
      </c>
      <c r="M192" s="11">
        <f t="shared" si="50"/>
        <v>0</v>
      </c>
    </row>
    <row r="193" spans="1:13" ht="28.5" customHeight="1">
      <c r="A193" s="35"/>
      <c r="B193" s="3" t="s">
        <v>98</v>
      </c>
      <c r="C193" s="17">
        <v>57624.86</v>
      </c>
      <c r="D193" s="12">
        <v>36451.15</v>
      </c>
      <c r="E193" s="12">
        <v>67806.55</v>
      </c>
      <c r="F193" s="12">
        <f>C193+D193+E193</f>
        <v>161882.56</v>
      </c>
      <c r="G193" s="12" t="e">
        <f>#REF!-F193</f>
        <v>#REF!</v>
      </c>
      <c r="H193" s="17">
        <v>52089.38</v>
      </c>
      <c r="I193" s="12">
        <v>15847.79</v>
      </c>
      <c r="J193" s="12">
        <v>0</v>
      </c>
      <c r="K193" s="12">
        <f>H193+I193+J193</f>
        <v>67937.17</v>
      </c>
      <c r="L193" s="12" t="e">
        <f>#REF!-K193</f>
        <v>#REF!</v>
      </c>
      <c r="M193" s="12">
        <v>0</v>
      </c>
    </row>
    <row r="194" spans="1:13" ht="33.75" customHeight="1">
      <c r="A194" s="35"/>
      <c r="B194" s="3" t="s">
        <v>100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  <c r="I194" s="12">
        <v>0</v>
      </c>
      <c r="J194" s="12">
        <v>0</v>
      </c>
      <c r="K194" s="12">
        <f>H194+I194+J194</f>
        <v>0</v>
      </c>
      <c r="L194" s="12" t="e">
        <f>#REF!-K194</f>
        <v>#REF!</v>
      </c>
      <c r="M194" s="12">
        <v>0</v>
      </c>
    </row>
    <row r="195" spans="1:13" ht="33.75" customHeight="1">
      <c r="A195" s="35"/>
      <c r="B195" s="3" t="s">
        <v>101</v>
      </c>
      <c r="C195" s="12">
        <v>6161.7</v>
      </c>
      <c r="D195" s="12">
        <v>0</v>
      </c>
      <c r="E195" s="12">
        <v>0</v>
      </c>
      <c r="F195" s="12">
        <f>C195+D195+E195</f>
        <v>6161.7</v>
      </c>
      <c r="G195" s="12" t="e">
        <f>#REF!-F195</f>
        <v>#REF!</v>
      </c>
      <c r="H195" s="12">
        <v>19982.51</v>
      </c>
      <c r="I195" s="12">
        <v>6020.7</v>
      </c>
      <c r="J195" s="12">
        <v>0</v>
      </c>
      <c r="K195" s="12">
        <f>H195+I195+J195</f>
        <v>26003.21</v>
      </c>
      <c r="L195" s="12" t="e">
        <f>#REF!-K195</f>
        <v>#REF!</v>
      </c>
      <c r="M195" s="12">
        <v>0</v>
      </c>
    </row>
    <row r="196" spans="1:13" ht="34.5" customHeight="1">
      <c r="A196" s="35"/>
      <c r="B196" s="2" t="s">
        <v>49</v>
      </c>
      <c r="C196" s="11">
        <f aca="true" t="shared" si="51" ref="C196:M196">C197+C198</f>
        <v>21747.68</v>
      </c>
      <c r="D196" s="11">
        <f t="shared" si="51"/>
        <v>197202.41</v>
      </c>
      <c r="E196" s="11">
        <f t="shared" si="51"/>
        <v>33001.93</v>
      </c>
      <c r="F196" s="11">
        <f t="shared" si="51"/>
        <v>251952.02</v>
      </c>
      <c r="G196" s="11" t="e">
        <f t="shared" si="51"/>
        <v>#REF!</v>
      </c>
      <c r="H196" s="11">
        <f t="shared" si="51"/>
        <v>326706.79</v>
      </c>
      <c r="I196" s="11">
        <f t="shared" si="51"/>
        <v>0</v>
      </c>
      <c r="J196" s="11">
        <f t="shared" si="51"/>
        <v>357032.77</v>
      </c>
      <c r="K196" s="11">
        <f t="shared" si="51"/>
        <v>683739.56</v>
      </c>
      <c r="L196" s="11" t="e">
        <f>L197+L198</f>
        <v>#REF!</v>
      </c>
      <c r="M196" s="11">
        <f t="shared" si="51"/>
        <v>353937.17</v>
      </c>
    </row>
    <row r="197" spans="1:13" ht="28.5" customHeight="1">
      <c r="A197" s="35"/>
      <c r="B197" s="3" t="s">
        <v>98</v>
      </c>
      <c r="C197" s="12">
        <v>18532.18</v>
      </c>
      <c r="D197" s="12">
        <v>197202.41</v>
      </c>
      <c r="E197" s="12">
        <v>16112.38</v>
      </c>
      <c r="F197" s="12">
        <f>C197+D197+E197</f>
        <v>231846.97</v>
      </c>
      <c r="G197" s="12" t="e">
        <f>#REF!-F197</f>
        <v>#REF!</v>
      </c>
      <c r="H197" s="12">
        <v>326706.79</v>
      </c>
      <c r="I197" s="12">
        <v>0</v>
      </c>
      <c r="J197" s="12">
        <v>357032.77</v>
      </c>
      <c r="K197" s="12">
        <f>H197+I197+J197</f>
        <v>683739.56</v>
      </c>
      <c r="L197" s="12" t="e">
        <f>#REF!-K197</f>
        <v>#REF!</v>
      </c>
      <c r="M197" s="12">
        <v>353937.17</v>
      </c>
    </row>
    <row r="198" spans="1:13" ht="45.75" customHeight="1">
      <c r="A198" s="35"/>
      <c r="B198" s="3" t="s">
        <v>101</v>
      </c>
      <c r="C198" s="12">
        <v>3215.5</v>
      </c>
      <c r="D198" s="12">
        <v>0</v>
      </c>
      <c r="E198" s="12">
        <v>16889.55</v>
      </c>
      <c r="F198" s="12">
        <f>C198+D198+E198</f>
        <v>20105.05</v>
      </c>
      <c r="G198" s="12" t="e">
        <f>#REF!-F198</f>
        <v>#REF!</v>
      </c>
      <c r="H198" s="12">
        <v>0</v>
      </c>
      <c r="I198" s="12">
        <v>0</v>
      </c>
      <c r="J198" s="12">
        <v>0</v>
      </c>
      <c r="K198" s="12">
        <f>H198+I198+J198</f>
        <v>0</v>
      </c>
      <c r="L198" s="12" t="e">
        <f>#REF!-K198</f>
        <v>#REF!</v>
      </c>
      <c r="M198" s="12">
        <v>0</v>
      </c>
    </row>
    <row r="199" spans="1:13" ht="35.25" customHeight="1">
      <c r="A199" s="35"/>
      <c r="B199" s="2" t="s">
        <v>103</v>
      </c>
      <c r="C199" s="11">
        <f aca="true" t="shared" si="52" ref="C199:M199">C200+C201+C202+C203+C204+C205</f>
        <v>1203823.9</v>
      </c>
      <c r="D199" s="11">
        <f t="shared" si="52"/>
        <v>1166722.05</v>
      </c>
      <c r="E199" s="11">
        <f t="shared" si="52"/>
        <v>1162215.77</v>
      </c>
      <c r="F199" s="11">
        <f t="shared" si="52"/>
        <v>3532761.72</v>
      </c>
      <c r="G199" s="11" t="e">
        <f t="shared" si="52"/>
        <v>#REF!</v>
      </c>
      <c r="H199" s="11">
        <f t="shared" si="52"/>
        <v>1729062.5599999998</v>
      </c>
      <c r="I199" s="11">
        <f t="shared" si="52"/>
        <v>1559737.69</v>
      </c>
      <c r="J199" s="11">
        <f t="shared" si="52"/>
        <v>574.11</v>
      </c>
      <c r="K199" s="11">
        <f t="shared" si="52"/>
        <v>3289374.36</v>
      </c>
      <c r="L199" s="11" t="e">
        <f>L200+L201+L202+L203+L204+L205</f>
        <v>#REF!</v>
      </c>
      <c r="M199" s="11">
        <f t="shared" si="52"/>
        <v>0</v>
      </c>
    </row>
    <row r="200" spans="1:13" ht="28.5" customHeight="1">
      <c r="A200" s="35"/>
      <c r="B200" s="3" t="s">
        <v>98</v>
      </c>
      <c r="C200" s="12">
        <v>1183523.74</v>
      </c>
      <c r="D200" s="12">
        <v>1157304.45</v>
      </c>
      <c r="E200" s="12">
        <v>1156125.72</v>
      </c>
      <c r="F200" s="12">
        <f aca="true" t="shared" si="53" ref="F200:F205">C200+D200+E200</f>
        <v>3496953.91</v>
      </c>
      <c r="G200" s="12" t="e">
        <f>#REF!-F200</f>
        <v>#REF!</v>
      </c>
      <c r="H200" s="12">
        <v>1504034.77</v>
      </c>
      <c r="I200" s="12">
        <v>1504409.28</v>
      </c>
      <c r="J200" s="12">
        <v>0</v>
      </c>
      <c r="K200" s="12">
        <f aca="true" t="shared" si="54" ref="K200:K205">H200+I200+J200</f>
        <v>3008444.05</v>
      </c>
      <c r="L200" s="12" t="e">
        <f>#REF!-K200</f>
        <v>#REF!</v>
      </c>
      <c r="M200" s="12">
        <v>0</v>
      </c>
    </row>
    <row r="201" spans="1:13" ht="48.75" customHeight="1">
      <c r="A201" s="35"/>
      <c r="B201" s="3" t="s">
        <v>99</v>
      </c>
      <c r="C201" s="12">
        <v>0</v>
      </c>
      <c r="D201" s="12">
        <v>0</v>
      </c>
      <c r="E201" s="12">
        <v>0</v>
      </c>
      <c r="F201" s="12">
        <f t="shared" si="53"/>
        <v>0</v>
      </c>
      <c r="G201" s="12" t="e">
        <f>#REF!-F201</f>
        <v>#REF!</v>
      </c>
      <c r="H201" s="12">
        <v>89691.2</v>
      </c>
      <c r="I201" s="12">
        <v>0</v>
      </c>
      <c r="J201" s="12">
        <v>0</v>
      </c>
      <c r="K201" s="12">
        <f t="shared" si="54"/>
        <v>89691.2</v>
      </c>
      <c r="L201" s="12" t="e">
        <f>#REF!-K201</f>
        <v>#REF!</v>
      </c>
      <c r="M201" s="12">
        <v>0</v>
      </c>
    </row>
    <row r="202" spans="1:13" ht="34.5" customHeight="1">
      <c r="A202" s="35"/>
      <c r="B202" s="3" t="s">
        <v>104</v>
      </c>
      <c r="C202" s="12">
        <v>0</v>
      </c>
      <c r="D202" s="12">
        <v>0</v>
      </c>
      <c r="E202" s="12">
        <v>0</v>
      </c>
      <c r="F202" s="12">
        <f t="shared" si="53"/>
        <v>0</v>
      </c>
      <c r="G202" s="12" t="e">
        <f>#REF!-F202</f>
        <v>#REF!</v>
      </c>
      <c r="H202" s="12">
        <v>19194.9</v>
      </c>
      <c r="I202" s="12">
        <v>19175.28</v>
      </c>
      <c r="J202" s="12">
        <v>0</v>
      </c>
      <c r="K202" s="12">
        <f t="shared" si="54"/>
        <v>38370.18</v>
      </c>
      <c r="L202" s="12" t="e">
        <f>#REF!-K202</f>
        <v>#REF!</v>
      </c>
      <c r="M202" s="12">
        <v>0</v>
      </c>
    </row>
    <row r="203" spans="1:13" ht="33.75" customHeight="1">
      <c r="A203" s="35"/>
      <c r="B203" s="3" t="s">
        <v>100</v>
      </c>
      <c r="C203" s="12">
        <v>0</v>
      </c>
      <c r="D203" s="12">
        <v>0</v>
      </c>
      <c r="E203" s="12">
        <v>0</v>
      </c>
      <c r="F203" s="12">
        <f t="shared" si="53"/>
        <v>0</v>
      </c>
      <c r="G203" s="12" t="e">
        <f>#REF!-F203</f>
        <v>#REF!</v>
      </c>
      <c r="H203" s="12">
        <v>10398.6</v>
      </c>
      <c r="I203" s="12">
        <v>0</v>
      </c>
      <c r="J203" s="12">
        <v>0</v>
      </c>
      <c r="K203" s="12">
        <f t="shared" si="54"/>
        <v>10398.6</v>
      </c>
      <c r="L203" s="12" t="e">
        <f>#REF!-K203</f>
        <v>#REF!</v>
      </c>
      <c r="M203" s="12">
        <v>0</v>
      </c>
    </row>
    <row r="204" spans="1:13" ht="28.5" customHeight="1">
      <c r="A204" s="35"/>
      <c r="B204" s="3" t="s">
        <v>105</v>
      </c>
      <c r="C204" s="12">
        <v>0</v>
      </c>
      <c r="D204" s="12">
        <v>0</v>
      </c>
      <c r="E204" s="12">
        <v>0</v>
      </c>
      <c r="F204" s="12">
        <f t="shared" si="53"/>
        <v>0</v>
      </c>
      <c r="G204" s="12" t="e">
        <f>#REF!-F204</f>
        <v>#REF!</v>
      </c>
      <c r="H204" s="12">
        <v>4425.4</v>
      </c>
      <c r="I204" s="12">
        <v>0</v>
      </c>
      <c r="J204" s="12">
        <v>574.11</v>
      </c>
      <c r="K204" s="12">
        <f t="shared" si="54"/>
        <v>4999.509999999999</v>
      </c>
      <c r="L204" s="12" t="e">
        <f>#REF!-K204</f>
        <v>#REF!</v>
      </c>
      <c r="M204" s="12">
        <v>0</v>
      </c>
    </row>
    <row r="205" spans="1:13" ht="37.5" customHeight="1">
      <c r="A205" s="35"/>
      <c r="B205" s="3" t="s">
        <v>101</v>
      </c>
      <c r="C205" s="12">
        <v>20300.16</v>
      </c>
      <c r="D205" s="12">
        <v>9417.6</v>
      </c>
      <c r="E205" s="12">
        <v>6090.05</v>
      </c>
      <c r="F205" s="12">
        <f t="shared" si="53"/>
        <v>35807.810000000005</v>
      </c>
      <c r="G205" s="12" t="e">
        <f>#REF!-F205</f>
        <v>#REF!</v>
      </c>
      <c r="H205" s="12">
        <v>101317.69</v>
      </c>
      <c r="I205" s="12">
        <v>36153.13</v>
      </c>
      <c r="J205" s="12">
        <v>0</v>
      </c>
      <c r="K205" s="12">
        <f t="shared" si="54"/>
        <v>137470.82</v>
      </c>
      <c r="L205" s="12" t="e">
        <f>#REF!-K205</f>
        <v>#REF!</v>
      </c>
      <c r="M205" s="12">
        <v>0</v>
      </c>
    </row>
    <row r="206" spans="1:13" ht="34.5" customHeight="1">
      <c r="A206" s="35"/>
      <c r="B206" s="2" t="s">
        <v>28</v>
      </c>
      <c r="C206" s="11">
        <f aca="true" t="shared" si="55" ref="C206:M206">C207+C208</f>
        <v>26445.579999999998</v>
      </c>
      <c r="D206" s="11">
        <f t="shared" si="55"/>
        <v>21790.19</v>
      </c>
      <c r="E206" s="11">
        <f t="shared" si="55"/>
        <v>15430.04</v>
      </c>
      <c r="F206" s="11">
        <f t="shared" si="55"/>
        <v>63665.81</v>
      </c>
      <c r="G206" s="11" t="e">
        <f t="shared" si="55"/>
        <v>#REF!</v>
      </c>
      <c r="H206" s="11">
        <f t="shared" si="55"/>
        <v>35899.15</v>
      </c>
      <c r="I206" s="11">
        <f t="shared" si="55"/>
        <v>14383.64</v>
      </c>
      <c r="J206" s="11">
        <f t="shared" si="55"/>
        <v>15472.55</v>
      </c>
      <c r="K206" s="11">
        <f t="shared" si="55"/>
        <v>65755.34</v>
      </c>
      <c r="L206" s="11" t="e">
        <f>L207+L208</f>
        <v>#REF!</v>
      </c>
      <c r="M206" s="11">
        <f t="shared" si="55"/>
        <v>0</v>
      </c>
    </row>
    <row r="207" spans="1:13" ht="28.5" customHeight="1">
      <c r="A207" s="35"/>
      <c r="B207" s="3" t="s">
        <v>98</v>
      </c>
      <c r="C207" s="12">
        <v>22281.78</v>
      </c>
      <c r="D207" s="12">
        <v>18498.39</v>
      </c>
      <c r="E207" s="12">
        <v>15430.04</v>
      </c>
      <c r="F207" s="12">
        <f>C207+D207+E207</f>
        <v>56210.21</v>
      </c>
      <c r="G207" s="12" t="e">
        <f>#REF!-F207</f>
        <v>#REF!</v>
      </c>
      <c r="H207" s="12">
        <v>27397.15</v>
      </c>
      <c r="I207" s="12">
        <v>11222.64</v>
      </c>
      <c r="J207" s="12">
        <v>15472.55</v>
      </c>
      <c r="K207" s="12">
        <f>H207+I207+J207</f>
        <v>54092.34</v>
      </c>
      <c r="L207" s="12" t="e">
        <f>#REF!-K207</f>
        <v>#REF!</v>
      </c>
      <c r="M207" s="12">
        <v>0</v>
      </c>
    </row>
    <row r="208" spans="1:13" ht="45" customHeight="1">
      <c r="A208" s="35"/>
      <c r="B208" s="3" t="s">
        <v>101</v>
      </c>
      <c r="C208" s="12">
        <v>4163.8</v>
      </c>
      <c r="D208" s="12">
        <v>3291.8</v>
      </c>
      <c r="E208" s="12">
        <v>0</v>
      </c>
      <c r="F208" s="12">
        <f>C208+D208+E208</f>
        <v>7455.6</v>
      </c>
      <c r="G208" s="12" t="e">
        <f>#REF!-F208</f>
        <v>#REF!</v>
      </c>
      <c r="H208" s="12">
        <v>8502</v>
      </c>
      <c r="I208" s="12">
        <v>3161</v>
      </c>
      <c r="J208" s="12">
        <v>0</v>
      </c>
      <c r="K208" s="12">
        <f>H208+I208+J208</f>
        <v>11663</v>
      </c>
      <c r="L208" s="12" t="e">
        <f>#REF!-K208</f>
        <v>#REF!</v>
      </c>
      <c r="M208" s="12">
        <v>0</v>
      </c>
    </row>
    <row r="209" spans="1:13" ht="32.25" customHeight="1">
      <c r="A209" s="35"/>
      <c r="B209" s="2" t="s">
        <v>106</v>
      </c>
      <c r="C209" s="11">
        <f aca="true" t="shared" si="56" ref="C209:M209">C210+C211+C212+C213</f>
        <v>0</v>
      </c>
      <c r="D209" s="11">
        <f t="shared" si="56"/>
        <v>505504.27</v>
      </c>
      <c r="E209" s="11">
        <f t="shared" si="56"/>
        <v>405072.56</v>
      </c>
      <c r="F209" s="11">
        <f t="shared" si="56"/>
        <v>910576.8300000001</v>
      </c>
      <c r="G209" s="11" t="e">
        <f t="shared" si="56"/>
        <v>#REF!</v>
      </c>
      <c r="H209" s="11">
        <f t="shared" si="56"/>
        <v>0</v>
      </c>
      <c r="I209" s="11">
        <f t="shared" si="56"/>
        <v>1067031.98</v>
      </c>
      <c r="J209" s="11">
        <f t="shared" si="56"/>
        <v>0</v>
      </c>
      <c r="K209" s="11">
        <f t="shared" si="56"/>
        <v>1067031.98</v>
      </c>
      <c r="L209" s="11" t="e">
        <f>L210+L211+L212+L213</f>
        <v>#REF!</v>
      </c>
      <c r="M209" s="11">
        <f t="shared" si="56"/>
        <v>178637.79</v>
      </c>
    </row>
    <row r="210" spans="1:13" ht="28.5" customHeight="1">
      <c r="A210" s="35"/>
      <c r="B210" s="3" t="s">
        <v>98</v>
      </c>
      <c r="C210" s="12">
        <v>0</v>
      </c>
      <c r="D210" s="12">
        <v>486745.37</v>
      </c>
      <c r="E210" s="12">
        <v>397017.46</v>
      </c>
      <c r="F210" s="12">
        <f>C210+D210+E210</f>
        <v>883762.8300000001</v>
      </c>
      <c r="G210" s="12" t="e">
        <f>#REF!-F210</f>
        <v>#REF!</v>
      </c>
      <c r="H210" s="12">
        <v>0</v>
      </c>
      <c r="I210" s="18">
        <v>995822.28</v>
      </c>
      <c r="J210" s="12">
        <v>0</v>
      </c>
      <c r="K210" s="12">
        <f>H210+I210+J210</f>
        <v>995822.28</v>
      </c>
      <c r="L210" s="12" t="e">
        <f>#REF!-K210</f>
        <v>#REF!</v>
      </c>
      <c r="M210" s="12">
        <v>178637.79</v>
      </c>
    </row>
    <row r="211" spans="1:13" ht="36.75" customHeight="1">
      <c r="A211" s="35"/>
      <c r="B211" s="3" t="s">
        <v>100</v>
      </c>
      <c r="C211" s="12">
        <v>0</v>
      </c>
      <c r="D211" s="12">
        <v>0</v>
      </c>
      <c r="E211" s="12">
        <v>0</v>
      </c>
      <c r="F211" s="12">
        <f>C211+D211+E211</f>
        <v>0</v>
      </c>
      <c r="G211" s="12" t="e">
        <f>#REF!-F211</f>
        <v>#REF!</v>
      </c>
      <c r="H211" s="12">
        <v>0</v>
      </c>
      <c r="I211" s="18">
        <v>0</v>
      </c>
      <c r="J211" s="12">
        <v>0</v>
      </c>
      <c r="K211" s="12">
        <f>H211+I211+J211</f>
        <v>0</v>
      </c>
      <c r="L211" s="12" t="e">
        <f>#REF!-K211</f>
        <v>#REF!</v>
      </c>
      <c r="M211" s="12">
        <v>0</v>
      </c>
    </row>
    <row r="212" spans="1:13" ht="28.5" customHeight="1">
      <c r="A212" s="35"/>
      <c r="B212" s="3" t="s">
        <v>105</v>
      </c>
      <c r="C212" s="12">
        <v>0</v>
      </c>
      <c r="D212" s="12">
        <v>0</v>
      </c>
      <c r="E212" s="12">
        <v>0</v>
      </c>
      <c r="F212" s="12">
        <f>C212+D212+E212</f>
        <v>0</v>
      </c>
      <c r="G212" s="12" t="e">
        <f>#REF!-F212</f>
        <v>#REF!</v>
      </c>
      <c r="H212" s="12">
        <v>0</v>
      </c>
      <c r="I212" s="18">
        <v>0</v>
      </c>
      <c r="J212" s="12">
        <v>0</v>
      </c>
      <c r="K212" s="12">
        <f>H212+I212+J212</f>
        <v>0</v>
      </c>
      <c r="L212" s="12" t="e">
        <f>#REF!-K212</f>
        <v>#REF!</v>
      </c>
      <c r="M212" s="12">
        <v>0</v>
      </c>
    </row>
    <row r="213" spans="1:13" ht="32.25" customHeight="1">
      <c r="A213" s="35"/>
      <c r="B213" s="3" t="s">
        <v>101</v>
      </c>
      <c r="C213" s="12">
        <v>0</v>
      </c>
      <c r="D213" s="12">
        <v>18758.9</v>
      </c>
      <c r="E213" s="12">
        <v>8055.1</v>
      </c>
      <c r="F213" s="12">
        <f>C213+D213+E213</f>
        <v>26814</v>
      </c>
      <c r="G213" s="12" t="e">
        <f>#REF!-F213</f>
        <v>#REF!</v>
      </c>
      <c r="H213" s="12">
        <v>0</v>
      </c>
      <c r="I213" s="18">
        <v>71209.7</v>
      </c>
      <c r="J213" s="12">
        <v>0</v>
      </c>
      <c r="K213" s="12">
        <f>H213+I213+J213</f>
        <v>71209.7</v>
      </c>
      <c r="L213" s="12" t="e">
        <f>#REF!-K213</f>
        <v>#REF!</v>
      </c>
      <c r="M213" s="12">
        <v>0</v>
      </c>
    </row>
    <row r="214" spans="1:13" ht="33" customHeight="1">
      <c r="A214" s="35"/>
      <c r="B214" s="2" t="s">
        <v>24</v>
      </c>
      <c r="C214" s="11">
        <f aca="true" t="shared" si="57" ref="C214:M214">C215+C217+C216+C218+C219</f>
        <v>7134.3</v>
      </c>
      <c r="D214" s="11">
        <f t="shared" si="57"/>
        <v>332612.41</v>
      </c>
      <c r="E214" s="11">
        <f t="shared" si="57"/>
        <v>674317.16</v>
      </c>
      <c r="F214" s="11">
        <f t="shared" si="57"/>
        <v>1014063.8700000001</v>
      </c>
      <c r="G214" s="11" t="e">
        <f t="shared" si="57"/>
        <v>#REF!</v>
      </c>
      <c r="H214" s="11">
        <f t="shared" si="57"/>
        <v>0</v>
      </c>
      <c r="I214" s="11">
        <f t="shared" si="57"/>
        <v>354972.23</v>
      </c>
      <c r="J214" s="11">
        <f t="shared" si="57"/>
        <v>0</v>
      </c>
      <c r="K214" s="11">
        <f t="shared" si="57"/>
        <v>354972.23</v>
      </c>
      <c r="L214" s="11" t="e">
        <f>L215+L217+L216+L218+L219</f>
        <v>#REF!</v>
      </c>
      <c r="M214" s="11">
        <f t="shared" si="57"/>
        <v>0</v>
      </c>
    </row>
    <row r="215" spans="1:13" ht="28.5" customHeight="1">
      <c r="A215" s="35"/>
      <c r="B215" s="3" t="s">
        <v>98</v>
      </c>
      <c r="C215" s="12">
        <v>0</v>
      </c>
      <c r="D215" s="12">
        <v>332612.41</v>
      </c>
      <c r="E215" s="12">
        <v>584317.17</v>
      </c>
      <c r="F215" s="12">
        <f>C215+D215+E215</f>
        <v>916929.5800000001</v>
      </c>
      <c r="G215" s="12" t="e">
        <f>#REF!-F215</f>
        <v>#REF!</v>
      </c>
      <c r="H215" s="12">
        <v>0</v>
      </c>
      <c r="I215" s="12">
        <v>252727.84</v>
      </c>
      <c r="J215" s="12">
        <v>0</v>
      </c>
      <c r="K215" s="12">
        <f>H215+I215+J215</f>
        <v>252727.84</v>
      </c>
      <c r="L215" s="12" t="e">
        <f>#REF!-K215</f>
        <v>#REF!</v>
      </c>
      <c r="M215" s="12">
        <v>0</v>
      </c>
    </row>
    <row r="216" spans="1:13" ht="32.25" customHeight="1">
      <c r="A216" s="35"/>
      <c r="B216" s="3" t="s">
        <v>99</v>
      </c>
      <c r="C216" s="12">
        <v>0</v>
      </c>
      <c r="D216" s="12">
        <v>0</v>
      </c>
      <c r="E216" s="12">
        <v>89999.99</v>
      </c>
      <c r="F216" s="12">
        <f>C216+D216+E216</f>
        <v>89999.99</v>
      </c>
      <c r="G216" s="12" t="e">
        <f>#REF!-F216</f>
        <v>#REF!</v>
      </c>
      <c r="H216" s="12">
        <v>0</v>
      </c>
      <c r="I216" s="12">
        <v>84560.46</v>
      </c>
      <c r="J216" s="12">
        <v>0</v>
      </c>
      <c r="K216" s="12">
        <f>H216+I216+J216</f>
        <v>84560.46</v>
      </c>
      <c r="L216" s="12" t="e">
        <f>#REF!-K216</f>
        <v>#REF!</v>
      </c>
      <c r="M216" s="12">
        <v>0</v>
      </c>
    </row>
    <row r="217" spans="1:13" ht="37.5" customHeight="1">
      <c r="A217" s="35"/>
      <c r="B217" s="3" t="s">
        <v>100</v>
      </c>
      <c r="C217" s="12">
        <v>0</v>
      </c>
      <c r="D217" s="12">
        <v>0</v>
      </c>
      <c r="E217" s="12">
        <v>0</v>
      </c>
      <c r="F217" s="12">
        <f>C217+D217+E217</f>
        <v>0</v>
      </c>
      <c r="G217" s="12" t="e">
        <f>#REF!-F217</f>
        <v>#REF!</v>
      </c>
      <c r="H217" s="12">
        <v>0</v>
      </c>
      <c r="I217" s="12">
        <v>0</v>
      </c>
      <c r="J217" s="12">
        <v>0</v>
      </c>
      <c r="K217" s="12">
        <f>H217+I217+J217</f>
        <v>0</v>
      </c>
      <c r="L217" s="12" t="e">
        <f>#REF!-K217</f>
        <v>#REF!</v>
      </c>
      <c r="M217" s="12">
        <v>0</v>
      </c>
    </row>
    <row r="218" spans="1:13" ht="28.5" customHeight="1">
      <c r="A218" s="35"/>
      <c r="B218" s="3" t="s">
        <v>105</v>
      </c>
      <c r="C218" s="12">
        <v>0</v>
      </c>
      <c r="D218" s="12">
        <v>0</v>
      </c>
      <c r="E218" s="12">
        <v>0</v>
      </c>
      <c r="F218" s="12">
        <f>C218+D218+E218</f>
        <v>0</v>
      </c>
      <c r="G218" s="12" t="e">
        <f>#REF!-F218</f>
        <v>#REF!</v>
      </c>
      <c r="H218" s="12">
        <v>0</v>
      </c>
      <c r="I218" s="12">
        <v>0</v>
      </c>
      <c r="J218" s="12">
        <v>0</v>
      </c>
      <c r="K218" s="12">
        <f>H218+I218+J218</f>
        <v>0</v>
      </c>
      <c r="L218" s="12" t="e">
        <f>#REF!-K218</f>
        <v>#REF!</v>
      </c>
      <c r="M218" s="12">
        <v>0</v>
      </c>
    </row>
    <row r="219" spans="1:13" ht="42.75" customHeight="1">
      <c r="A219" s="35"/>
      <c r="B219" s="3" t="s">
        <v>101</v>
      </c>
      <c r="C219" s="12">
        <v>7134.3</v>
      </c>
      <c r="D219" s="12">
        <v>0</v>
      </c>
      <c r="E219" s="12">
        <v>0</v>
      </c>
      <c r="F219" s="12">
        <f>C219+D219+E219</f>
        <v>7134.3</v>
      </c>
      <c r="G219" s="12" t="e">
        <f>#REF!-F219</f>
        <v>#REF!</v>
      </c>
      <c r="H219" s="12">
        <v>0</v>
      </c>
      <c r="I219" s="12">
        <v>17683.93</v>
      </c>
      <c r="J219" s="12">
        <v>0</v>
      </c>
      <c r="K219" s="12">
        <f>H219+I219+J219</f>
        <v>17683.93</v>
      </c>
      <c r="L219" s="12" t="e">
        <f>#REF!-K219</f>
        <v>#REF!</v>
      </c>
      <c r="M219" s="12">
        <v>0</v>
      </c>
    </row>
    <row r="220" spans="1:13" ht="32.25" customHeight="1">
      <c r="A220" s="35"/>
      <c r="B220" s="2" t="s">
        <v>25</v>
      </c>
      <c r="C220" s="11">
        <f aca="true" t="shared" si="58" ref="C220:M220">C221+C222+C223</f>
        <v>0</v>
      </c>
      <c r="D220" s="11">
        <f t="shared" si="58"/>
        <v>489903.34</v>
      </c>
      <c r="E220" s="11">
        <f t="shared" si="58"/>
        <v>233887.84</v>
      </c>
      <c r="F220" s="11">
        <f t="shared" si="58"/>
        <v>723791.18</v>
      </c>
      <c r="G220" s="11" t="e">
        <f t="shared" si="58"/>
        <v>#REF!</v>
      </c>
      <c r="H220" s="11">
        <f t="shared" si="58"/>
        <v>233882</v>
      </c>
      <c r="I220" s="11">
        <f t="shared" si="58"/>
        <v>380414.29</v>
      </c>
      <c r="J220" s="11">
        <f t="shared" si="58"/>
        <v>0</v>
      </c>
      <c r="K220" s="11">
        <f t="shared" si="58"/>
        <v>614296.29</v>
      </c>
      <c r="L220" s="11" t="e">
        <f t="shared" si="58"/>
        <v>#REF!</v>
      </c>
      <c r="M220" s="11">
        <f t="shared" si="58"/>
        <v>0</v>
      </c>
    </row>
    <row r="221" spans="1:13" ht="28.5" customHeight="1">
      <c r="A221" s="35"/>
      <c r="B221" s="3" t="s">
        <v>98</v>
      </c>
      <c r="C221" s="12">
        <v>0</v>
      </c>
      <c r="D221" s="12">
        <v>489903.34</v>
      </c>
      <c r="E221" s="12">
        <v>233887.84</v>
      </c>
      <c r="F221" s="12">
        <f>C221+D221+E221</f>
        <v>723791.18</v>
      </c>
      <c r="G221" s="12" t="e">
        <f>#REF!-F221</f>
        <v>#REF!</v>
      </c>
      <c r="H221" s="12">
        <v>233882</v>
      </c>
      <c r="I221" s="12">
        <v>380414.29</v>
      </c>
      <c r="J221" s="12">
        <v>0</v>
      </c>
      <c r="K221" s="12">
        <f>H221+I221+J221</f>
        <v>614296.29</v>
      </c>
      <c r="L221" s="12" t="e">
        <f>#REF!-K221</f>
        <v>#REF!</v>
      </c>
      <c r="M221" s="12">
        <v>0</v>
      </c>
    </row>
    <row r="222" spans="1:13" ht="33.75" customHeight="1">
      <c r="A222" s="35"/>
      <c r="B222" s="3" t="s">
        <v>101</v>
      </c>
      <c r="C222" s="12">
        <v>0</v>
      </c>
      <c r="D222" s="12">
        <v>0</v>
      </c>
      <c r="E222" s="12">
        <v>0</v>
      </c>
      <c r="F222" s="12">
        <f>C222+D222+E222</f>
        <v>0</v>
      </c>
      <c r="G222" s="12" t="e">
        <f>#REF!-F222</f>
        <v>#REF!</v>
      </c>
      <c r="H222" s="12">
        <v>0</v>
      </c>
      <c r="I222" s="12">
        <v>0</v>
      </c>
      <c r="J222" s="12">
        <v>0</v>
      </c>
      <c r="K222" s="12">
        <f>H222+I222+J222</f>
        <v>0</v>
      </c>
      <c r="L222" s="12" t="e">
        <f>#REF!-K222</f>
        <v>#REF!</v>
      </c>
      <c r="M222" s="12">
        <v>0</v>
      </c>
    </row>
    <row r="223" spans="1:13" ht="49.5" customHeight="1">
      <c r="A223" s="35"/>
      <c r="B223" s="3" t="s">
        <v>99</v>
      </c>
      <c r="C223" s="12">
        <v>0</v>
      </c>
      <c r="D223" s="12">
        <v>0</v>
      </c>
      <c r="E223" s="12">
        <v>0</v>
      </c>
      <c r="F223" s="12">
        <f>C223+D223+E223</f>
        <v>0</v>
      </c>
      <c r="G223" s="12" t="e">
        <f>#REF!-F223</f>
        <v>#REF!</v>
      </c>
      <c r="H223" s="12">
        <v>0</v>
      </c>
      <c r="I223" s="12">
        <v>0</v>
      </c>
      <c r="J223" s="12">
        <v>0</v>
      </c>
      <c r="K223" s="12">
        <f>H223+I223+J223</f>
        <v>0</v>
      </c>
      <c r="L223" s="12" t="e">
        <f>#REF!-K223</f>
        <v>#REF!</v>
      </c>
      <c r="M223" s="12">
        <v>0</v>
      </c>
    </row>
    <row r="224" spans="1:13" ht="31.5" customHeight="1">
      <c r="A224" s="35"/>
      <c r="B224" s="2" t="s">
        <v>30</v>
      </c>
      <c r="C224" s="11">
        <f aca="true" t="shared" si="59" ref="C224:M224">C225+C226+C227+C228</f>
        <v>0</v>
      </c>
      <c r="D224" s="11">
        <f t="shared" si="59"/>
        <v>0</v>
      </c>
      <c r="E224" s="11">
        <f t="shared" si="59"/>
        <v>0</v>
      </c>
      <c r="F224" s="11">
        <f t="shared" si="59"/>
        <v>0</v>
      </c>
      <c r="G224" s="11" t="e">
        <f t="shared" si="59"/>
        <v>#REF!</v>
      </c>
      <c r="H224" s="11">
        <f t="shared" si="59"/>
        <v>0</v>
      </c>
      <c r="I224" s="11">
        <f t="shared" si="59"/>
        <v>89467.2</v>
      </c>
      <c r="J224" s="11">
        <f t="shared" si="59"/>
        <v>0</v>
      </c>
      <c r="K224" s="11">
        <f t="shared" si="59"/>
        <v>89467.2</v>
      </c>
      <c r="L224" s="11" t="e">
        <f>L225+L226+L227+L228</f>
        <v>#REF!</v>
      </c>
      <c r="M224" s="11">
        <f t="shared" si="59"/>
        <v>0</v>
      </c>
    </row>
    <row r="225" spans="1:13" ht="28.5" customHeight="1">
      <c r="A225" s="35"/>
      <c r="B225" s="3" t="s">
        <v>107</v>
      </c>
      <c r="C225" s="12">
        <v>0</v>
      </c>
      <c r="D225" s="12">
        <v>0</v>
      </c>
      <c r="E225" s="12">
        <v>0</v>
      </c>
      <c r="F225" s="12">
        <f>C225+D225+E225</f>
        <v>0</v>
      </c>
      <c r="G225" s="12" t="e">
        <f>#REF!-F225</f>
        <v>#REF!</v>
      </c>
      <c r="H225" s="12">
        <v>0</v>
      </c>
      <c r="I225" s="12">
        <v>0</v>
      </c>
      <c r="J225" s="12">
        <v>0</v>
      </c>
      <c r="K225" s="12">
        <f>H225+I225+J225</f>
        <v>0</v>
      </c>
      <c r="L225" s="12" t="e">
        <f>#REF!-K225</f>
        <v>#REF!</v>
      </c>
      <c r="M225" s="12">
        <v>0</v>
      </c>
    </row>
    <row r="226" spans="1:13" ht="46.5" customHeight="1">
      <c r="A226" s="35"/>
      <c r="B226" s="3" t="s">
        <v>108</v>
      </c>
      <c r="C226" s="12">
        <v>0</v>
      </c>
      <c r="D226" s="12">
        <v>0</v>
      </c>
      <c r="E226" s="12">
        <v>0</v>
      </c>
      <c r="F226" s="12">
        <f>C226+D226+E226</f>
        <v>0</v>
      </c>
      <c r="G226" s="12" t="e">
        <f>#REF!-F226</f>
        <v>#REF!</v>
      </c>
      <c r="H226" s="12">
        <v>0</v>
      </c>
      <c r="I226" s="12">
        <v>0</v>
      </c>
      <c r="J226" s="12">
        <v>0</v>
      </c>
      <c r="K226" s="12">
        <f>H226+I226+J226</f>
        <v>0</v>
      </c>
      <c r="L226" s="12" t="e">
        <f>#REF!-K226</f>
        <v>#REF!</v>
      </c>
      <c r="M226" s="12">
        <v>0</v>
      </c>
    </row>
    <row r="227" spans="1:13" ht="32.25" customHeight="1">
      <c r="A227" s="35"/>
      <c r="B227" s="3" t="s">
        <v>104</v>
      </c>
      <c r="C227" s="12">
        <v>0</v>
      </c>
      <c r="D227" s="12">
        <v>0</v>
      </c>
      <c r="E227" s="12">
        <v>0</v>
      </c>
      <c r="F227" s="12">
        <f>C227+D227+E227</f>
        <v>0</v>
      </c>
      <c r="G227" s="12" t="e">
        <f>#REF!-F227</f>
        <v>#REF!</v>
      </c>
      <c r="H227" s="12">
        <v>0</v>
      </c>
      <c r="I227" s="12">
        <v>0</v>
      </c>
      <c r="J227" s="12">
        <v>0</v>
      </c>
      <c r="K227" s="12">
        <f>H227+I227+J227</f>
        <v>0</v>
      </c>
      <c r="L227" s="12" t="e">
        <f>#REF!-K227</f>
        <v>#REF!</v>
      </c>
      <c r="M227" s="12">
        <v>0</v>
      </c>
    </row>
    <row r="228" spans="1:13" ht="32.25" customHeight="1">
      <c r="A228" s="35"/>
      <c r="B228" s="3" t="s">
        <v>109</v>
      </c>
      <c r="C228" s="12">
        <v>0</v>
      </c>
      <c r="D228" s="12">
        <v>0</v>
      </c>
      <c r="E228" s="12">
        <v>0</v>
      </c>
      <c r="F228" s="12">
        <f>C228+D228+E228</f>
        <v>0</v>
      </c>
      <c r="G228" s="12" t="e">
        <f>#REF!-F228</f>
        <v>#REF!</v>
      </c>
      <c r="H228" s="12">
        <v>0</v>
      </c>
      <c r="I228" s="12">
        <v>89467.2</v>
      </c>
      <c r="J228" s="12">
        <v>0</v>
      </c>
      <c r="K228" s="12">
        <f>H228+I228+J228</f>
        <v>89467.2</v>
      </c>
      <c r="L228" s="12" t="e">
        <f>#REF!-K228</f>
        <v>#REF!</v>
      </c>
      <c r="M228" s="12">
        <v>0</v>
      </c>
    </row>
    <row r="229" spans="1:13" ht="33.75" customHeight="1">
      <c r="A229" s="35"/>
      <c r="B229" s="2" t="s">
        <v>42</v>
      </c>
      <c r="C229" s="11">
        <f aca="true" t="shared" si="60" ref="C229:M229">C231+C232+C233+C230</f>
        <v>0</v>
      </c>
      <c r="D229" s="11">
        <f t="shared" si="60"/>
        <v>104199.99</v>
      </c>
      <c r="E229" s="11">
        <f t="shared" si="60"/>
        <v>0</v>
      </c>
      <c r="F229" s="11">
        <f t="shared" si="60"/>
        <v>104199.99</v>
      </c>
      <c r="G229" s="11" t="e">
        <f t="shared" si="60"/>
        <v>#REF!</v>
      </c>
      <c r="H229" s="11">
        <f t="shared" si="60"/>
        <v>9483</v>
      </c>
      <c r="I229" s="11">
        <f t="shared" si="60"/>
        <v>18094</v>
      </c>
      <c r="J229" s="11">
        <f t="shared" si="60"/>
        <v>0</v>
      </c>
      <c r="K229" s="11">
        <f t="shared" si="60"/>
        <v>27577</v>
      </c>
      <c r="L229" s="11" t="e">
        <f>L231+L232+L233+L230</f>
        <v>#REF!</v>
      </c>
      <c r="M229" s="11">
        <f t="shared" si="60"/>
        <v>27631.5</v>
      </c>
    </row>
    <row r="230" spans="1:13" ht="35.25" customHeight="1">
      <c r="A230" s="35"/>
      <c r="B230" s="3" t="s">
        <v>107</v>
      </c>
      <c r="C230" s="12">
        <v>0</v>
      </c>
      <c r="D230" s="12">
        <v>0</v>
      </c>
      <c r="E230" s="12">
        <v>0</v>
      </c>
      <c r="F230" s="12">
        <f>C230+D230+E230</f>
        <v>0</v>
      </c>
      <c r="G230" s="12" t="e">
        <f>#REF!-F230</f>
        <v>#REF!</v>
      </c>
      <c r="H230" s="12">
        <v>0</v>
      </c>
      <c r="I230" s="12">
        <v>0</v>
      </c>
      <c r="J230" s="12">
        <v>0</v>
      </c>
      <c r="K230" s="12">
        <f>H230+I230+J230</f>
        <v>0</v>
      </c>
      <c r="L230" s="12" t="e">
        <f>#REF!-K230</f>
        <v>#REF!</v>
      </c>
      <c r="M230" s="12">
        <v>0</v>
      </c>
    </row>
    <row r="231" spans="1:13" ht="39" customHeight="1">
      <c r="A231" s="35"/>
      <c r="B231" s="3" t="s">
        <v>108</v>
      </c>
      <c r="C231" s="12">
        <v>0</v>
      </c>
      <c r="D231" s="12">
        <v>0</v>
      </c>
      <c r="E231" s="12">
        <v>0</v>
      </c>
      <c r="F231" s="12">
        <f>C231+D231+E231</f>
        <v>0</v>
      </c>
      <c r="G231" s="12" t="e">
        <f>#REF!-F231</f>
        <v>#REF!</v>
      </c>
      <c r="H231" s="12">
        <v>0</v>
      </c>
      <c r="I231" s="12">
        <v>0</v>
      </c>
      <c r="J231" s="12">
        <v>0</v>
      </c>
      <c r="K231" s="12">
        <f>H231+I231+J231</f>
        <v>0</v>
      </c>
      <c r="L231" s="12" t="e">
        <f>#REF!-K231</f>
        <v>#REF!</v>
      </c>
      <c r="M231" s="12">
        <v>0</v>
      </c>
    </row>
    <row r="232" spans="1:13" ht="33" customHeight="1">
      <c r="A232" s="35"/>
      <c r="B232" s="3" t="s">
        <v>104</v>
      </c>
      <c r="C232" s="12">
        <v>0</v>
      </c>
      <c r="D232" s="12">
        <v>14200</v>
      </c>
      <c r="E232" s="12">
        <v>0</v>
      </c>
      <c r="F232" s="12">
        <f>C232+D232+E232</f>
        <v>14200</v>
      </c>
      <c r="G232" s="12" t="e">
        <f>#REF!-F232</f>
        <v>#REF!</v>
      </c>
      <c r="H232" s="12">
        <v>9483</v>
      </c>
      <c r="I232" s="12">
        <v>18094</v>
      </c>
      <c r="J232" s="12">
        <v>0</v>
      </c>
      <c r="K232" s="12">
        <f>H232+I232+J232</f>
        <v>27577</v>
      </c>
      <c r="L232" s="12" t="e">
        <f>#REF!-K232</f>
        <v>#REF!</v>
      </c>
      <c r="M232" s="12">
        <v>27631.5</v>
      </c>
    </row>
    <row r="233" spans="1:13" ht="45" customHeight="1">
      <c r="A233" s="35"/>
      <c r="B233" s="3" t="s">
        <v>109</v>
      </c>
      <c r="C233" s="12">
        <v>0</v>
      </c>
      <c r="D233" s="12">
        <v>89999.99</v>
      </c>
      <c r="E233" s="12">
        <v>0</v>
      </c>
      <c r="F233" s="12">
        <f>C233+D233+E233</f>
        <v>89999.99</v>
      </c>
      <c r="G233" s="12" t="e">
        <f>#REF!-F233</f>
        <v>#REF!</v>
      </c>
      <c r="H233" s="12">
        <v>0</v>
      </c>
      <c r="I233" s="12">
        <v>0</v>
      </c>
      <c r="J233" s="12">
        <v>0</v>
      </c>
      <c r="K233" s="12">
        <f>H233+I233+J233</f>
        <v>0</v>
      </c>
      <c r="L233" s="12" t="e">
        <f>#REF!-K233</f>
        <v>#REF!</v>
      </c>
      <c r="M233" s="12">
        <v>0</v>
      </c>
    </row>
    <row r="234" spans="1:13" ht="28.5" customHeight="1">
      <c r="A234" s="35"/>
      <c r="B234" s="2" t="s">
        <v>50</v>
      </c>
      <c r="C234" s="11">
        <f aca="true" t="shared" si="61" ref="C234:M234">C235+C236+C237</f>
        <v>9341.3</v>
      </c>
      <c r="D234" s="11">
        <f t="shared" si="61"/>
        <v>6981.45</v>
      </c>
      <c r="E234" s="11">
        <f t="shared" si="61"/>
        <v>11393.77</v>
      </c>
      <c r="F234" s="11">
        <f t="shared" si="61"/>
        <v>27716.52</v>
      </c>
      <c r="G234" s="11" t="e">
        <f t="shared" si="61"/>
        <v>#REF!</v>
      </c>
      <c r="H234" s="11">
        <f t="shared" si="61"/>
        <v>4670.65</v>
      </c>
      <c r="I234" s="11">
        <f t="shared" si="61"/>
        <v>7450</v>
      </c>
      <c r="J234" s="11">
        <f t="shared" si="61"/>
        <v>0</v>
      </c>
      <c r="K234" s="11">
        <f t="shared" si="61"/>
        <v>12120.65</v>
      </c>
      <c r="L234" s="11" t="e">
        <f t="shared" si="61"/>
        <v>#REF!</v>
      </c>
      <c r="M234" s="11">
        <f t="shared" si="61"/>
        <v>2945.01</v>
      </c>
    </row>
    <row r="235" spans="1:13" ht="28.5" customHeight="1">
      <c r="A235" s="35"/>
      <c r="B235" s="3" t="s">
        <v>98</v>
      </c>
      <c r="C235" s="12">
        <v>9341.3</v>
      </c>
      <c r="D235" s="12">
        <v>6981.45</v>
      </c>
      <c r="E235" s="12">
        <v>11393.77</v>
      </c>
      <c r="F235" s="12">
        <f>C235+D235+E235</f>
        <v>27716.52</v>
      </c>
      <c r="G235" s="12" t="e">
        <f>#REF!-F235</f>
        <v>#REF!</v>
      </c>
      <c r="H235" s="12">
        <v>4670.65</v>
      </c>
      <c r="I235" s="12">
        <v>7450</v>
      </c>
      <c r="J235" s="12">
        <v>0</v>
      </c>
      <c r="K235" s="12">
        <f>H235+I235+J235</f>
        <v>12120.65</v>
      </c>
      <c r="L235" s="12" t="e">
        <f>#REF!-K235</f>
        <v>#REF!</v>
      </c>
      <c r="M235" s="12">
        <v>2945.01</v>
      </c>
    </row>
    <row r="236" spans="1:13" ht="31.5" customHeight="1">
      <c r="A236" s="35"/>
      <c r="B236" s="3" t="s">
        <v>100</v>
      </c>
      <c r="C236" s="12">
        <v>0</v>
      </c>
      <c r="D236" s="12">
        <v>0</v>
      </c>
      <c r="E236" s="12">
        <v>0</v>
      </c>
      <c r="F236" s="12">
        <f>C236+D236+E236</f>
        <v>0</v>
      </c>
      <c r="G236" s="12" t="e">
        <f>#REF!-F236</f>
        <v>#REF!</v>
      </c>
      <c r="H236" s="18">
        <v>0</v>
      </c>
      <c r="I236" s="12">
        <v>0</v>
      </c>
      <c r="J236" s="12">
        <v>0</v>
      </c>
      <c r="K236" s="12">
        <f>H236+I236+J236</f>
        <v>0</v>
      </c>
      <c r="L236" s="12" t="e">
        <f>#REF!-K236</f>
        <v>#REF!</v>
      </c>
      <c r="M236" s="12">
        <v>0</v>
      </c>
    </row>
    <row r="237" spans="1:13" ht="31.5" customHeight="1">
      <c r="A237" s="35"/>
      <c r="B237" s="3" t="s">
        <v>101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18">
        <v>0</v>
      </c>
      <c r="I237" s="12">
        <v>0</v>
      </c>
      <c r="J237" s="12">
        <v>0</v>
      </c>
      <c r="K237" s="12">
        <f>H237+I237+J237</f>
        <v>0</v>
      </c>
      <c r="L237" s="12" t="e">
        <f>#REF!-K237</f>
        <v>#REF!</v>
      </c>
      <c r="M237" s="12">
        <v>0</v>
      </c>
    </row>
    <row r="238" spans="1:13" ht="28.5" customHeight="1">
      <c r="A238" s="35"/>
      <c r="B238" s="2" t="s">
        <v>35</v>
      </c>
      <c r="C238" s="10">
        <f aca="true" t="shared" si="62" ref="C238:M238">C239</f>
        <v>35554.82</v>
      </c>
      <c r="D238" s="10">
        <f t="shared" si="62"/>
        <v>27958.4</v>
      </c>
      <c r="E238" s="10">
        <f t="shared" si="62"/>
        <v>24165.3</v>
      </c>
      <c r="F238" s="10">
        <f t="shared" si="62"/>
        <v>87678.52</v>
      </c>
      <c r="G238" s="10" t="e">
        <f t="shared" si="62"/>
        <v>#REF!</v>
      </c>
      <c r="H238" s="10">
        <f t="shared" si="62"/>
        <v>32220.4</v>
      </c>
      <c r="I238" s="10">
        <f t="shared" si="62"/>
        <v>0</v>
      </c>
      <c r="J238" s="10">
        <f t="shared" si="62"/>
        <v>37177.17</v>
      </c>
      <c r="K238" s="10">
        <f t="shared" si="62"/>
        <v>69397.57</v>
      </c>
      <c r="L238" s="10" t="e">
        <f>L239</f>
        <v>#REF!</v>
      </c>
      <c r="M238" s="10">
        <f t="shared" si="62"/>
        <v>0</v>
      </c>
    </row>
    <row r="239" spans="1:13" ht="28.5" customHeight="1">
      <c r="A239" s="35"/>
      <c r="B239" s="3" t="s">
        <v>98</v>
      </c>
      <c r="C239" s="12">
        <v>35554.82</v>
      </c>
      <c r="D239" s="12">
        <v>27958.4</v>
      </c>
      <c r="E239" s="12">
        <v>24165.3</v>
      </c>
      <c r="F239" s="12">
        <f>C239+D239+E239</f>
        <v>87678.52</v>
      </c>
      <c r="G239" s="12" t="e">
        <f>#REF!-F239</f>
        <v>#REF!</v>
      </c>
      <c r="H239" s="12">
        <v>32220.4</v>
      </c>
      <c r="I239" s="12">
        <v>0</v>
      </c>
      <c r="J239" s="12">
        <v>37177.17</v>
      </c>
      <c r="K239" s="12">
        <f>H239+I239+J239</f>
        <v>69397.57</v>
      </c>
      <c r="L239" s="12" t="e">
        <f>#REF!-K239</f>
        <v>#REF!</v>
      </c>
      <c r="M239" s="12">
        <v>0</v>
      </c>
    </row>
    <row r="240" spans="1:13" ht="28.5" customHeight="1">
      <c r="A240" s="35"/>
      <c r="B240" s="2" t="s">
        <v>37</v>
      </c>
      <c r="C240" s="11">
        <f aca="true" t="shared" si="63" ref="C240:M240">C241+C242</f>
        <v>0</v>
      </c>
      <c r="D240" s="11">
        <f t="shared" si="63"/>
        <v>0</v>
      </c>
      <c r="E240" s="11">
        <f t="shared" si="63"/>
        <v>8938</v>
      </c>
      <c r="F240" s="11">
        <f t="shared" si="63"/>
        <v>8938</v>
      </c>
      <c r="G240" s="11" t="e">
        <f t="shared" si="63"/>
        <v>#REF!</v>
      </c>
      <c r="H240" s="11">
        <f t="shared" si="63"/>
        <v>0</v>
      </c>
      <c r="I240" s="11">
        <f t="shared" si="63"/>
        <v>0</v>
      </c>
      <c r="J240" s="11">
        <f t="shared" si="63"/>
        <v>0</v>
      </c>
      <c r="K240" s="11">
        <f t="shared" si="63"/>
        <v>0</v>
      </c>
      <c r="L240" s="11" t="e">
        <f>L241+L242</f>
        <v>#REF!</v>
      </c>
      <c r="M240" s="11">
        <f t="shared" si="63"/>
        <v>0</v>
      </c>
    </row>
    <row r="241" spans="1:13" ht="28.5" customHeight="1">
      <c r="A241" s="35"/>
      <c r="B241" s="3" t="s">
        <v>98</v>
      </c>
      <c r="C241" s="12">
        <v>0</v>
      </c>
      <c r="D241" s="12">
        <v>0</v>
      </c>
      <c r="E241" s="12">
        <v>8938</v>
      </c>
      <c r="F241" s="12">
        <f>C241+D241+E241</f>
        <v>8938</v>
      </c>
      <c r="G241" s="12" t="e">
        <f>#REF!-F241</f>
        <v>#REF!</v>
      </c>
      <c r="H241" s="18">
        <v>0</v>
      </c>
      <c r="I241" s="12">
        <v>0</v>
      </c>
      <c r="J241" s="12">
        <v>0</v>
      </c>
      <c r="K241" s="12">
        <f>H241+I241+J241</f>
        <v>0</v>
      </c>
      <c r="L241" s="12" t="e">
        <f>#REF!-K241</f>
        <v>#REF!</v>
      </c>
      <c r="M241" s="12">
        <v>0</v>
      </c>
    </row>
    <row r="242" spans="1:13" ht="31.5" customHeight="1">
      <c r="A242" s="35"/>
      <c r="B242" s="3" t="s">
        <v>101</v>
      </c>
      <c r="C242" s="12">
        <v>0</v>
      </c>
      <c r="D242" s="12">
        <v>0</v>
      </c>
      <c r="E242" s="12">
        <v>0</v>
      </c>
      <c r="F242" s="12">
        <f>C242+D242+E242</f>
        <v>0</v>
      </c>
      <c r="G242" s="12" t="e">
        <f>#REF!-F242</f>
        <v>#REF!</v>
      </c>
      <c r="H242" s="18">
        <v>0</v>
      </c>
      <c r="I242" s="12">
        <v>0</v>
      </c>
      <c r="J242" s="12">
        <v>0</v>
      </c>
      <c r="K242" s="12">
        <f>H242+I242+J242</f>
        <v>0</v>
      </c>
      <c r="L242" s="12" t="e">
        <f>#REF!-K242</f>
        <v>#REF!</v>
      </c>
      <c r="M242" s="12">
        <v>0</v>
      </c>
    </row>
    <row r="243" spans="1:13" ht="28.5" customHeight="1">
      <c r="A243" s="35"/>
      <c r="B243" s="2" t="s">
        <v>34</v>
      </c>
      <c r="C243" s="11">
        <f aca="true" t="shared" si="64" ref="C243:M243">C244</f>
        <v>41915.94</v>
      </c>
      <c r="D243" s="11">
        <f t="shared" si="64"/>
        <v>0</v>
      </c>
      <c r="E243" s="11">
        <f t="shared" si="64"/>
        <v>33710.3</v>
      </c>
      <c r="F243" s="11">
        <f t="shared" si="64"/>
        <v>75626.24</v>
      </c>
      <c r="G243" s="11" t="e">
        <f t="shared" si="64"/>
        <v>#REF!</v>
      </c>
      <c r="H243" s="11">
        <f t="shared" si="64"/>
        <v>21455.15</v>
      </c>
      <c r="I243" s="11">
        <f t="shared" si="64"/>
        <v>23352.66</v>
      </c>
      <c r="J243" s="11">
        <f t="shared" si="64"/>
        <v>0</v>
      </c>
      <c r="K243" s="11">
        <f t="shared" si="64"/>
        <v>44807.81</v>
      </c>
      <c r="L243" s="11" t="e">
        <f>L244</f>
        <v>#REF!</v>
      </c>
      <c r="M243" s="11">
        <f t="shared" si="64"/>
        <v>29320.89</v>
      </c>
    </row>
    <row r="244" spans="1:13" ht="28.5" customHeight="1">
      <c r="A244" s="35"/>
      <c r="B244" s="3" t="s">
        <v>98</v>
      </c>
      <c r="C244" s="12">
        <v>41915.94</v>
      </c>
      <c r="D244" s="12">
        <v>0</v>
      </c>
      <c r="E244" s="12">
        <v>33710.3</v>
      </c>
      <c r="F244" s="12">
        <f>C244+D244+E244</f>
        <v>75626.24</v>
      </c>
      <c r="G244" s="12" t="e">
        <f>#REF!-F244</f>
        <v>#REF!</v>
      </c>
      <c r="H244" s="12">
        <v>21455.15</v>
      </c>
      <c r="I244" s="12">
        <v>23352.66</v>
      </c>
      <c r="J244" s="12">
        <v>0</v>
      </c>
      <c r="K244" s="12">
        <f>H244+I244+J244</f>
        <v>44807.81</v>
      </c>
      <c r="L244" s="12" t="e">
        <f>#REF!-K244</f>
        <v>#REF!</v>
      </c>
      <c r="M244" s="12">
        <v>29320.89</v>
      </c>
    </row>
    <row r="245" spans="1:13" ht="33.75" customHeight="1">
      <c r="A245" s="35"/>
      <c r="B245" s="2" t="s">
        <v>110</v>
      </c>
      <c r="C245" s="11">
        <f aca="true" t="shared" si="65" ref="C245:M245">C246+C247</f>
        <v>214332.82</v>
      </c>
      <c r="D245" s="11">
        <f t="shared" si="65"/>
        <v>133896.26</v>
      </c>
      <c r="E245" s="11">
        <f t="shared" si="65"/>
        <v>219851.92</v>
      </c>
      <c r="F245" s="11">
        <f t="shared" si="65"/>
        <v>568081</v>
      </c>
      <c r="G245" s="11" t="e">
        <f t="shared" si="65"/>
        <v>#REF!</v>
      </c>
      <c r="H245" s="11">
        <f t="shared" si="65"/>
        <v>276905.07</v>
      </c>
      <c r="I245" s="11">
        <f t="shared" si="65"/>
        <v>127800.62</v>
      </c>
      <c r="J245" s="11">
        <f t="shared" si="65"/>
        <v>102343.26999999999</v>
      </c>
      <c r="K245" s="11">
        <f t="shared" si="65"/>
        <v>507048.96</v>
      </c>
      <c r="L245" s="11" t="e">
        <f t="shared" si="65"/>
        <v>#REF!</v>
      </c>
      <c r="M245" s="11">
        <f t="shared" si="65"/>
        <v>230478.02</v>
      </c>
    </row>
    <row r="246" spans="1:13" ht="28.5" customHeight="1">
      <c r="A246" s="35"/>
      <c r="B246" s="3" t="s">
        <v>98</v>
      </c>
      <c r="C246" s="12">
        <v>192589.53</v>
      </c>
      <c r="D246" s="12">
        <v>116467.16</v>
      </c>
      <c r="E246" s="12">
        <v>196843.44</v>
      </c>
      <c r="F246" s="12">
        <f>C246+D246+E246</f>
        <v>505900.13</v>
      </c>
      <c r="G246" s="12" t="e">
        <f>#REF!-F246</f>
        <v>#REF!</v>
      </c>
      <c r="H246" s="12">
        <v>202985.1</v>
      </c>
      <c r="I246" s="12">
        <v>126769.48</v>
      </c>
      <c r="J246" s="12">
        <v>76679.12</v>
      </c>
      <c r="K246" s="12">
        <f>H246+I246+J246</f>
        <v>406433.7</v>
      </c>
      <c r="L246" s="12" t="e">
        <f>#REF!-K246</f>
        <v>#REF!</v>
      </c>
      <c r="M246" s="12">
        <v>230478.02</v>
      </c>
    </row>
    <row r="247" spans="1:13" ht="48.75" customHeight="1">
      <c r="A247" s="35"/>
      <c r="B247" s="3" t="s">
        <v>101</v>
      </c>
      <c r="C247" s="12">
        <v>21743.29</v>
      </c>
      <c r="D247" s="12">
        <v>17429.1</v>
      </c>
      <c r="E247" s="12">
        <v>23008.48</v>
      </c>
      <c r="F247" s="12">
        <f>C247+D247+E247</f>
        <v>62180.869999999995</v>
      </c>
      <c r="G247" s="12" t="e">
        <f>#REF!-F247</f>
        <v>#REF!</v>
      </c>
      <c r="H247" s="12">
        <v>73919.97</v>
      </c>
      <c r="I247" s="12">
        <v>1031.14</v>
      </c>
      <c r="J247" s="12">
        <v>25664.15</v>
      </c>
      <c r="K247" s="12">
        <f>H247+I247+J247</f>
        <v>100615.26000000001</v>
      </c>
      <c r="L247" s="12" t="e">
        <f>#REF!-K247</f>
        <v>#REF!</v>
      </c>
      <c r="M247" s="12">
        <v>0</v>
      </c>
    </row>
    <row r="248" spans="1:13" ht="38.25" customHeight="1">
      <c r="A248" s="35"/>
      <c r="B248" s="2" t="s">
        <v>96</v>
      </c>
      <c r="C248" s="11">
        <f aca="true" t="shared" si="66" ref="C248:M248">C249</f>
        <v>0</v>
      </c>
      <c r="D248" s="11">
        <f t="shared" si="66"/>
        <v>0</v>
      </c>
      <c r="E248" s="11">
        <f t="shared" si="66"/>
        <v>0</v>
      </c>
      <c r="F248" s="11">
        <f t="shared" si="66"/>
        <v>0</v>
      </c>
      <c r="G248" s="11" t="e">
        <f t="shared" si="66"/>
        <v>#REF!</v>
      </c>
      <c r="H248" s="11">
        <f t="shared" si="66"/>
        <v>0</v>
      </c>
      <c r="I248" s="11">
        <f t="shared" si="66"/>
        <v>128565.51</v>
      </c>
      <c r="J248" s="11">
        <f t="shared" si="66"/>
        <v>0</v>
      </c>
      <c r="K248" s="11">
        <f t="shared" si="66"/>
        <v>128565.51</v>
      </c>
      <c r="L248" s="11" t="e">
        <f>L249</f>
        <v>#REF!</v>
      </c>
      <c r="M248" s="11">
        <f t="shared" si="66"/>
        <v>0</v>
      </c>
    </row>
    <row r="249" spans="1:13" ht="35.25" customHeight="1">
      <c r="A249" s="35"/>
      <c r="B249" s="3" t="s">
        <v>108</v>
      </c>
      <c r="C249" s="12">
        <v>0</v>
      </c>
      <c r="D249" s="12">
        <v>0</v>
      </c>
      <c r="E249" s="12">
        <v>0</v>
      </c>
      <c r="F249" s="12">
        <f>C249+D249+E249</f>
        <v>0</v>
      </c>
      <c r="G249" s="12" t="e">
        <f>#REF!-F249</f>
        <v>#REF!</v>
      </c>
      <c r="H249" s="12">
        <v>0</v>
      </c>
      <c r="I249" s="12">
        <v>128565.51</v>
      </c>
      <c r="J249" s="12">
        <v>0</v>
      </c>
      <c r="K249" s="12">
        <f>H249+I249+J249</f>
        <v>128565.51</v>
      </c>
      <c r="L249" s="12" t="e">
        <f>#REF!-K249</f>
        <v>#REF!</v>
      </c>
      <c r="M249" s="12">
        <v>0</v>
      </c>
    </row>
    <row r="250" spans="1:13" ht="28.5" customHeight="1">
      <c r="A250" s="35"/>
      <c r="B250" s="2" t="s">
        <v>8</v>
      </c>
      <c r="C250" s="11">
        <f aca="true" t="shared" si="67" ref="C250:M250">C238+C234+C229+C224+C220+C214+C209+C206+C199+C196+C192+C187+C243+C240+C245+C248</f>
        <v>1625118.4</v>
      </c>
      <c r="D250" s="11">
        <f t="shared" si="67"/>
        <v>3192236.5</v>
      </c>
      <c r="E250" s="11">
        <f t="shared" si="67"/>
        <v>3193364.8600000003</v>
      </c>
      <c r="F250" s="11">
        <f t="shared" si="67"/>
        <v>8010719.76</v>
      </c>
      <c r="G250" s="11" t="e">
        <f t="shared" si="67"/>
        <v>#REF!</v>
      </c>
      <c r="H250" s="11">
        <f t="shared" si="67"/>
        <v>2742356.6599999997</v>
      </c>
      <c r="I250" s="11">
        <f t="shared" si="67"/>
        <v>3996314.31</v>
      </c>
      <c r="J250" s="11">
        <f t="shared" si="67"/>
        <v>615692.0700000001</v>
      </c>
      <c r="K250" s="11">
        <f t="shared" si="67"/>
        <v>7354363.039999999</v>
      </c>
      <c r="L250" s="11" t="e">
        <f t="shared" si="67"/>
        <v>#REF!</v>
      </c>
      <c r="M250" s="11">
        <f t="shared" si="67"/>
        <v>1287900.78</v>
      </c>
    </row>
    <row r="251" spans="1:13" ht="35.25" customHeight="1">
      <c r="A251" s="37" t="s">
        <v>111</v>
      </c>
      <c r="B251" s="3" t="s">
        <v>17</v>
      </c>
      <c r="C251" s="12">
        <v>0</v>
      </c>
      <c r="D251" s="12">
        <v>11519.2</v>
      </c>
      <c r="E251" s="12">
        <v>8389.5</v>
      </c>
      <c r="F251" s="12">
        <f>C251+D251+E251</f>
        <v>19908.7</v>
      </c>
      <c r="G251" s="12" t="e">
        <f>#REF!-F251</f>
        <v>#REF!</v>
      </c>
      <c r="H251" s="18">
        <v>0</v>
      </c>
      <c r="I251" s="12">
        <v>0</v>
      </c>
      <c r="J251" s="12">
        <v>0</v>
      </c>
      <c r="K251" s="12">
        <f>H251+I251+J251</f>
        <v>0</v>
      </c>
      <c r="L251" s="12" t="e">
        <f>#REF!-K251</f>
        <v>#REF!</v>
      </c>
      <c r="M251" s="12">
        <v>0</v>
      </c>
    </row>
    <row r="252" spans="1:13" ht="28.5" customHeight="1">
      <c r="A252" s="38"/>
      <c r="B252" s="3" t="s">
        <v>48</v>
      </c>
      <c r="C252" s="12">
        <v>0</v>
      </c>
      <c r="D252" s="12">
        <v>0</v>
      </c>
      <c r="E252" s="12">
        <v>11305</v>
      </c>
      <c r="F252" s="12">
        <f>C252+D252+E252</f>
        <v>11305</v>
      </c>
      <c r="G252" s="12" t="e">
        <f>#REF!-F252</f>
        <v>#REF!</v>
      </c>
      <c r="H252" s="18">
        <v>0</v>
      </c>
      <c r="I252" s="12">
        <v>0</v>
      </c>
      <c r="J252" s="12">
        <v>0</v>
      </c>
      <c r="K252" s="12">
        <f>H252+I252+J252</f>
        <v>0</v>
      </c>
      <c r="L252" s="12" t="e">
        <f>#REF!-K252</f>
        <v>#REF!</v>
      </c>
      <c r="M252" s="12">
        <v>0</v>
      </c>
    </row>
    <row r="253" spans="1:13" ht="43.5" customHeight="1">
      <c r="A253" s="38"/>
      <c r="B253" s="2" t="s">
        <v>8</v>
      </c>
      <c r="C253" s="11">
        <f aca="true" t="shared" si="68" ref="C253:M253">C252+C251</f>
        <v>0</v>
      </c>
      <c r="D253" s="11">
        <f t="shared" si="68"/>
        <v>11519.2</v>
      </c>
      <c r="E253" s="11">
        <f t="shared" si="68"/>
        <v>19694.5</v>
      </c>
      <c r="F253" s="11">
        <f t="shared" si="68"/>
        <v>31213.7</v>
      </c>
      <c r="G253" s="11" t="e">
        <f t="shared" si="68"/>
        <v>#REF!</v>
      </c>
      <c r="H253" s="11">
        <f t="shared" si="68"/>
        <v>0</v>
      </c>
      <c r="I253" s="11">
        <f t="shared" si="68"/>
        <v>0</v>
      </c>
      <c r="J253" s="11">
        <f t="shared" si="68"/>
        <v>0</v>
      </c>
      <c r="K253" s="11">
        <f t="shared" si="68"/>
        <v>0</v>
      </c>
      <c r="L253" s="11" t="e">
        <f t="shared" si="68"/>
        <v>#REF!</v>
      </c>
      <c r="M253" s="11">
        <f t="shared" si="68"/>
        <v>0</v>
      </c>
    </row>
    <row r="254" spans="1:13" ht="34.5" customHeight="1">
      <c r="A254" s="37" t="s">
        <v>112</v>
      </c>
      <c r="B254" s="2" t="s">
        <v>24</v>
      </c>
      <c r="C254" s="12">
        <v>17903.55</v>
      </c>
      <c r="D254" s="12">
        <v>16544.09</v>
      </c>
      <c r="E254" s="12">
        <v>19174.47</v>
      </c>
      <c r="F254" s="12">
        <f>C254+D254+E254</f>
        <v>53622.11</v>
      </c>
      <c r="G254" s="12" t="e">
        <f>#REF!-F254</f>
        <v>#REF!</v>
      </c>
      <c r="H254" s="12">
        <v>33705.92</v>
      </c>
      <c r="I254" s="12">
        <v>10353.45</v>
      </c>
      <c r="J254" s="12">
        <v>61552.75</v>
      </c>
      <c r="K254" s="12">
        <f>H254+I254+J254</f>
        <v>105612.12</v>
      </c>
      <c r="L254" s="12" t="e">
        <f>#REF!-K254</f>
        <v>#REF!</v>
      </c>
      <c r="M254" s="12">
        <v>10750.91</v>
      </c>
    </row>
    <row r="255" spans="1:13" ht="51.75" customHeight="1">
      <c r="A255" s="38"/>
      <c r="B255" s="2" t="s">
        <v>8</v>
      </c>
      <c r="C255" s="11">
        <f aca="true" t="shared" si="69" ref="C255:M255">C254</f>
        <v>17903.55</v>
      </c>
      <c r="D255" s="11">
        <f t="shared" si="69"/>
        <v>16544.09</v>
      </c>
      <c r="E255" s="11">
        <f t="shared" si="69"/>
        <v>19174.47</v>
      </c>
      <c r="F255" s="11">
        <f t="shared" si="69"/>
        <v>53622.11</v>
      </c>
      <c r="G255" s="11" t="e">
        <f t="shared" si="69"/>
        <v>#REF!</v>
      </c>
      <c r="H255" s="11">
        <f t="shared" si="69"/>
        <v>33705.92</v>
      </c>
      <c r="I255" s="11">
        <f t="shared" si="69"/>
        <v>10353.45</v>
      </c>
      <c r="J255" s="11">
        <f t="shared" si="69"/>
        <v>61552.75</v>
      </c>
      <c r="K255" s="11">
        <f t="shared" si="69"/>
        <v>105612.12</v>
      </c>
      <c r="L255" s="11" t="e">
        <f t="shared" si="69"/>
        <v>#REF!</v>
      </c>
      <c r="M255" s="11">
        <f t="shared" si="69"/>
        <v>10750.91</v>
      </c>
    </row>
    <row r="256" spans="1:13" ht="42" customHeight="1">
      <c r="A256" s="24" t="s">
        <v>113</v>
      </c>
      <c r="B256" s="3" t="s">
        <v>30</v>
      </c>
      <c r="C256" s="12">
        <v>0</v>
      </c>
      <c r="D256" s="12">
        <v>0</v>
      </c>
      <c r="E256" s="12">
        <v>0</v>
      </c>
      <c r="F256" s="12">
        <f>C256+D256+E256</f>
        <v>0</v>
      </c>
      <c r="G256" s="12" t="e">
        <f>#REF!-F256</f>
        <v>#REF!</v>
      </c>
      <c r="H256" s="12">
        <v>0</v>
      </c>
      <c r="I256" s="12">
        <v>131999.96</v>
      </c>
      <c r="J256" s="12">
        <v>0</v>
      </c>
      <c r="K256" s="12">
        <f>H256+I256+J256</f>
        <v>131999.96</v>
      </c>
      <c r="L256" s="12" t="e">
        <f>#REF!-K256</f>
        <v>#REF!</v>
      </c>
      <c r="M256" s="12">
        <v>0</v>
      </c>
    </row>
    <row r="257" spans="1:13" ht="36" customHeight="1">
      <c r="A257" s="25"/>
      <c r="B257" s="3" t="s">
        <v>42</v>
      </c>
      <c r="C257" s="12">
        <v>0</v>
      </c>
      <c r="D257" s="12">
        <v>0</v>
      </c>
      <c r="E257" s="12">
        <v>0</v>
      </c>
      <c r="F257" s="12">
        <f>C257+D257+E257</f>
        <v>0</v>
      </c>
      <c r="G257" s="12" t="e">
        <f>#REF!-F257</f>
        <v>#REF!</v>
      </c>
      <c r="H257" s="12">
        <v>0</v>
      </c>
      <c r="I257" s="18">
        <v>0</v>
      </c>
      <c r="J257" s="12">
        <v>0</v>
      </c>
      <c r="K257" s="12">
        <f>H257+I257+J257</f>
        <v>0</v>
      </c>
      <c r="L257" s="12" t="e">
        <f>#REF!-K257</f>
        <v>#REF!</v>
      </c>
      <c r="M257" s="12">
        <v>0</v>
      </c>
    </row>
    <row r="258" spans="1:13" ht="42" customHeight="1">
      <c r="A258" s="26"/>
      <c r="B258" s="2" t="s">
        <v>8</v>
      </c>
      <c r="C258" s="11">
        <f aca="true" t="shared" si="70" ref="C258:M258">C257+C256</f>
        <v>0</v>
      </c>
      <c r="D258" s="11">
        <f t="shared" si="70"/>
        <v>0</v>
      </c>
      <c r="E258" s="11">
        <f t="shared" si="70"/>
        <v>0</v>
      </c>
      <c r="F258" s="11">
        <f t="shared" si="70"/>
        <v>0</v>
      </c>
      <c r="G258" s="11" t="e">
        <f t="shared" si="70"/>
        <v>#REF!</v>
      </c>
      <c r="H258" s="11">
        <f t="shared" si="70"/>
        <v>0</v>
      </c>
      <c r="I258" s="11">
        <f t="shared" si="70"/>
        <v>131999.96</v>
      </c>
      <c r="J258" s="11">
        <f t="shared" si="70"/>
        <v>0</v>
      </c>
      <c r="K258" s="11">
        <f t="shared" si="70"/>
        <v>131999.96</v>
      </c>
      <c r="L258" s="11" t="e">
        <f>L257+L256</f>
        <v>#REF!</v>
      </c>
      <c r="M258" s="11">
        <f t="shared" si="70"/>
        <v>0</v>
      </c>
    </row>
    <row r="259" spans="1:13" ht="37.5" customHeight="1">
      <c r="A259" s="29" t="s">
        <v>114</v>
      </c>
      <c r="B259" s="2" t="s">
        <v>46</v>
      </c>
      <c r="C259" s="11">
        <f aca="true" t="shared" si="71" ref="C259:M259">C260+C261+C262+C263+C264+C265+C266+C267+C268+C269+C270</f>
        <v>1741311.2999999998</v>
      </c>
      <c r="D259" s="11">
        <f t="shared" si="71"/>
        <v>2076087.8599999999</v>
      </c>
      <c r="E259" s="11">
        <f t="shared" si="71"/>
        <v>2620078.97</v>
      </c>
      <c r="F259" s="11">
        <f t="shared" si="71"/>
        <v>6437478.13</v>
      </c>
      <c r="G259" s="11" t="e">
        <f t="shared" si="71"/>
        <v>#REF!</v>
      </c>
      <c r="H259" s="11">
        <f t="shared" si="71"/>
        <v>1645190.47</v>
      </c>
      <c r="I259" s="11">
        <f t="shared" si="71"/>
        <v>3221664.3200000003</v>
      </c>
      <c r="J259" s="11">
        <f t="shared" si="71"/>
        <v>2307429.63</v>
      </c>
      <c r="K259" s="11">
        <f t="shared" si="71"/>
        <v>7174284.420000001</v>
      </c>
      <c r="L259" s="11" t="e">
        <f t="shared" si="71"/>
        <v>#REF!</v>
      </c>
      <c r="M259" s="11">
        <f t="shared" si="71"/>
        <v>4885197.05</v>
      </c>
    </row>
    <row r="260" spans="1:13" ht="38.25" customHeight="1">
      <c r="A260" s="30"/>
      <c r="B260" s="3" t="s">
        <v>115</v>
      </c>
      <c r="C260" s="12">
        <v>0</v>
      </c>
      <c r="D260" s="12">
        <v>35033.6</v>
      </c>
      <c r="E260" s="12">
        <v>362473.15</v>
      </c>
      <c r="F260" s="12">
        <f aca="true" t="shared" si="72" ref="F260:F269">C260+D260+E260</f>
        <v>397506.75</v>
      </c>
      <c r="G260" s="12" t="e">
        <f>#REF!-F260</f>
        <v>#REF!</v>
      </c>
      <c r="H260" s="12">
        <v>66154.01</v>
      </c>
      <c r="I260" s="12">
        <v>123932.07</v>
      </c>
      <c r="J260" s="12">
        <v>46301.78</v>
      </c>
      <c r="K260" s="12">
        <f aca="true" t="shared" si="73" ref="K260:K266">H260+I260+J260</f>
        <v>236387.86000000002</v>
      </c>
      <c r="L260" s="12" t="e">
        <f>#REF!-K260</f>
        <v>#REF!</v>
      </c>
      <c r="M260" s="12">
        <v>35479.85</v>
      </c>
    </row>
    <row r="261" spans="1:13" ht="30.75" customHeight="1">
      <c r="A261" s="30"/>
      <c r="B261" s="3" t="s">
        <v>116</v>
      </c>
      <c r="C261" s="12">
        <v>0</v>
      </c>
      <c r="D261" s="12">
        <v>0</v>
      </c>
      <c r="E261" s="12">
        <v>0</v>
      </c>
      <c r="F261" s="12">
        <f t="shared" si="72"/>
        <v>0</v>
      </c>
      <c r="G261" s="12" t="e">
        <f>#REF!-F261</f>
        <v>#REF!</v>
      </c>
      <c r="H261" s="12">
        <v>0</v>
      </c>
      <c r="I261" s="12">
        <v>0</v>
      </c>
      <c r="J261" s="12">
        <v>4605.3</v>
      </c>
      <c r="K261" s="12">
        <f t="shared" si="73"/>
        <v>4605.3</v>
      </c>
      <c r="L261" s="12" t="e">
        <f>#REF!-K261</f>
        <v>#REF!</v>
      </c>
      <c r="M261" s="12">
        <v>0</v>
      </c>
    </row>
    <row r="262" spans="1:13" ht="30.75" customHeight="1">
      <c r="A262" s="30"/>
      <c r="B262" s="3" t="s">
        <v>117</v>
      </c>
      <c r="C262" s="12">
        <v>148054.35</v>
      </c>
      <c r="D262" s="12">
        <v>156243.72</v>
      </c>
      <c r="E262" s="12">
        <v>125225.16</v>
      </c>
      <c r="F262" s="12">
        <f t="shared" si="72"/>
        <v>429523.23</v>
      </c>
      <c r="G262" s="12" t="e">
        <f>#REF!-F262</f>
        <v>#REF!</v>
      </c>
      <c r="H262" s="12">
        <v>130223.57</v>
      </c>
      <c r="I262" s="12">
        <v>184002.36</v>
      </c>
      <c r="J262" s="12">
        <v>141122.09</v>
      </c>
      <c r="K262" s="12">
        <f t="shared" si="73"/>
        <v>455348.02</v>
      </c>
      <c r="L262" s="12" t="e">
        <f>#REF!-K262</f>
        <v>#REF!</v>
      </c>
      <c r="M262" s="12">
        <v>228546.84</v>
      </c>
    </row>
    <row r="263" spans="1:13" ht="30.75" customHeight="1">
      <c r="A263" s="30"/>
      <c r="B263" s="3" t="s">
        <v>118</v>
      </c>
      <c r="C263" s="12">
        <v>53192</v>
      </c>
      <c r="D263" s="12">
        <v>140526.44</v>
      </c>
      <c r="E263" s="12">
        <v>99597.55</v>
      </c>
      <c r="F263" s="12">
        <f t="shared" si="72"/>
        <v>293315.99</v>
      </c>
      <c r="G263" s="12" t="e">
        <f>#REF!-F263</f>
        <v>#REF!</v>
      </c>
      <c r="H263" s="12">
        <v>87334.44</v>
      </c>
      <c r="I263" s="12">
        <v>199470</v>
      </c>
      <c r="J263" s="12">
        <v>79788</v>
      </c>
      <c r="K263" s="12">
        <f t="shared" si="73"/>
        <v>366592.44</v>
      </c>
      <c r="L263" s="12" t="e">
        <f>#REF!-K263</f>
        <v>#REF!</v>
      </c>
      <c r="M263" s="12">
        <v>345748</v>
      </c>
    </row>
    <row r="264" spans="1:13" ht="30.75" customHeight="1">
      <c r="A264" s="30"/>
      <c r="B264" s="3" t="s">
        <v>119</v>
      </c>
      <c r="C264" s="12">
        <v>0</v>
      </c>
      <c r="D264" s="12">
        <v>66708</v>
      </c>
      <c r="E264" s="12">
        <v>42728</v>
      </c>
      <c r="F264" s="12">
        <f t="shared" si="72"/>
        <v>109436</v>
      </c>
      <c r="G264" s="12" t="e">
        <f>#REF!-F264</f>
        <v>#REF!</v>
      </c>
      <c r="H264" s="12">
        <v>0</v>
      </c>
      <c r="I264" s="12">
        <v>0</v>
      </c>
      <c r="J264" s="12">
        <v>141344.6</v>
      </c>
      <c r="K264" s="12">
        <f t="shared" si="73"/>
        <v>141344.6</v>
      </c>
      <c r="L264" s="12" t="e">
        <f>#REF!-K264</f>
        <v>#REF!</v>
      </c>
      <c r="M264" s="12">
        <v>788.97</v>
      </c>
    </row>
    <row r="265" spans="1:13" ht="51.75" customHeight="1">
      <c r="A265" s="30"/>
      <c r="B265" s="3" t="s">
        <v>120</v>
      </c>
      <c r="C265" s="12">
        <v>386178.28</v>
      </c>
      <c r="D265" s="12">
        <v>656461.24</v>
      </c>
      <c r="E265" s="12">
        <v>808895.59</v>
      </c>
      <c r="F265" s="12">
        <f t="shared" si="72"/>
        <v>1851535.1099999999</v>
      </c>
      <c r="G265" s="12" t="e">
        <f>#REF!-F265</f>
        <v>#REF!</v>
      </c>
      <c r="H265" s="12">
        <v>234535</v>
      </c>
      <c r="I265" s="12">
        <v>211717.07</v>
      </c>
      <c r="J265" s="12">
        <v>686626.9</v>
      </c>
      <c r="K265" s="12">
        <f t="shared" si="73"/>
        <v>1132878.97</v>
      </c>
      <c r="L265" s="12" t="e">
        <f>#REF!-K265</f>
        <v>#REF!</v>
      </c>
      <c r="M265" s="12">
        <v>2038245.39</v>
      </c>
    </row>
    <row r="266" spans="1:13" ht="30.75" customHeight="1">
      <c r="A266" s="30"/>
      <c r="B266" s="3" t="s">
        <v>121</v>
      </c>
      <c r="C266" s="12">
        <v>52109.77</v>
      </c>
      <c r="D266" s="12">
        <v>41193.96</v>
      </c>
      <c r="E266" s="12">
        <v>29883.52</v>
      </c>
      <c r="F266" s="12">
        <f t="shared" si="72"/>
        <v>123187.25</v>
      </c>
      <c r="G266" s="12" t="e">
        <f>#REF!-F266</f>
        <v>#REF!</v>
      </c>
      <c r="H266" s="12">
        <v>38142.45</v>
      </c>
      <c r="I266" s="12">
        <v>43515.62</v>
      </c>
      <c r="J266" s="12">
        <v>29012.06</v>
      </c>
      <c r="K266" s="12">
        <f t="shared" si="73"/>
        <v>110670.13</v>
      </c>
      <c r="L266" s="12" t="e">
        <f>#REF!-K266</f>
        <v>#REF!</v>
      </c>
      <c r="M266" s="12">
        <v>0</v>
      </c>
    </row>
    <row r="267" spans="1:13" ht="63.75" customHeight="1">
      <c r="A267" s="30"/>
      <c r="B267" s="3" t="s">
        <v>122</v>
      </c>
      <c r="C267" s="12">
        <v>0</v>
      </c>
      <c r="D267" s="12">
        <v>0</v>
      </c>
      <c r="E267" s="12">
        <v>0</v>
      </c>
      <c r="F267" s="12">
        <f t="shared" si="72"/>
        <v>0</v>
      </c>
      <c r="G267" s="12" t="e">
        <f>#REF!-F267</f>
        <v>#REF!</v>
      </c>
      <c r="H267" s="12">
        <v>0</v>
      </c>
      <c r="I267" s="12">
        <v>0</v>
      </c>
      <c r="J267" s="12">
        <v>98318</v>
      </c>
      <c r="K267" s="12">
        <f>H267+I267+J267</f>
        <v>98318</v>
      </c>
      <c r="L267" s="12" t="e">
        <f>#REF!-K267</f>
        <v>#REF!</v>
      </c>
      <c r="M267" s="12">
        <v>0</v>
      </c>
    </row>
    <row r="268" spans="1:13" ht="101.25" customHeight="1">
      <c r="A268" s="30"/>
      <c r="B268" s="3" t="s">
        <v>123</v>
      </c>
      <c r="C268" s="12">
        <v>1101776.9</v>
      </c>
      <c r="D268" s="12">
        <v>979920.9</v>
      </c>
      <c r="E268" s="12">
        <v>1151276</v>
      </c>
      <c r="F268" s="12">
        <f t="shared" si="72"/>
        <v>3232973.8</v>
      </c>
      <c r="G268" s="12" t="e">
        <f>#REF!-F268</f>
        <v>#REF!</v>
      </c>
      <c r="H268" s="12">
        <v>1088801</v>
      </c>
      <c r="I268" s="12">
        <v>2459027.2</v>
      </c>
      <c r="J268" s="12">
        <v>979920.9</v>
      </c>
      <c r="K268" s="12">
        <f>H268+I268+J268</f>
        <v>4527749.100000001</v>
      </c>
      <c r="L268" s="12" t="e">
        <f>#REF!-K268</f>
        <v>#REF!</v>
      </c>
      <c r="M268" s="12">
        <v>2236388</v>
      </c>
    </row>
    <row r="269" spans="1:13" ht="63.75" customHeight="1">
      <c r="A269" s="30"/>
      <c r="B269" s="3" t="s">
        <v>124</v>
      </c>
      <c r="C269" s="12">
        <v>0</v>
      </c>
      <c r="D269" s="12">
        <v>0</v>
      </c>
      <c r="E269" s="12">
        <v>0</v>
      </c>
      <c r="F269" s="12">
        <f t="shared" si="72"/>
        <v>0</v>
      </c>
      <c r="G269" s="12" t="e">
        <f>#REF!-F269</f>
        <v>#REF!</v>
      </c>
      <c r="H269" s="12">
        <v>0</v>
      </c>
      <c r="I269" s="12">
        <v>0</v>
      </c>
      <c r="J269" s="12">
        <v>0</v>
      </c>
      <c r="K269" s="12">
        <f>H269+I269+J269</f>
        <v>0</v>
      </c>
      <c r="L269" s="12" t="e">
        <f>#REF!-K269</f>
        <v>#REF!</v>
      </c>
      <c r="M269" s="12">
        <v>0</v>
      </c>
    </row>
    <row r="270" spans="1:13" ht="63.75" customHeight="1">
      <c r="A270" s="30"/>
      <c r="B270" s="3" t="s">
        <v>125</v>
      </c>
      <c r="C270" s="12">
        <v>0</v>
      </c>
      <c r="D270" s="12">
        <v>0</v>
      </c>
      <c r="E270" s="12">
        <v>0</v>
      </c>
      <c r="F270" s="12">
        <f>C270+D270+E270</f>
        <v>0</v>
      </c>
      <c r="G270" s="12" t="e">
        <f>#REF!-F270</f>
        <v>#REF!</v>
      </c>
      <c r="H270" s="12">
        <v>0</v>
      </c>
      <c r="I270" s="12">
        <v>0</v>
      </c>
      <c r="J270" s="12">
        <v>100390</v>
      </c>
      <c r="K270" s="12">
        <f>H270+I270+J270</f>
        <v>100390</v>
      </c>
      <c r="L270" s="12" t="e">
        <f>#REF!-K270</f>
        <v>#REF!</v>
      </c>
      <c r="M270" s="12">
        <v>0</v>
      </c>
    </row>
    <row r="271" spans="1:13" ht="22.5" customHeight="1">
      <c r="A271" s="30"/>
      <c r="B271" s="2" t="s">
        <v>23</v>
      </c>
      <c r="C271" s="11">
        <f aca="true" t="shared" si="74" ref="C271:M271">C272+C273+C274+C275+C276+C277+C278+C279+C280+C281</f>
        <v>244405.66999999998</v>
      </c>
      <c r="D271" s="11">
        <f t="shared" si="74"/>
        <v>750491</v>
      </c>
      <c r="E271" s="11">
        <f t="shared" si="74"/>
        <v>824058.53</v>
      </c>
      <c r="F271" s="11">
        <f t="shared" si="74"/>
        <v>1818955.2</v>
      </c>
      <c r="G271" s="11" t="e">
        <f t="shared" si="74"/>
        <v>#REF!</v>
      </c>
      <c r="H271" s="11">
        <f t="shared" si="74"/>
        <v>589986.0800000001</v>
      </c>
      <c r="I271" s="11">
        <f t="shared" si="74"/>
        <v>551769.73</v>
      </c>
      <c r="J271" s="11">
        <f t="shared" si="74"/>
        <v>1189706.74</v>
      </c>
      <c r="K271" s="11">
        <f t="shared" si="74"/>
        <v>2331462.55</v>
      </c>
      <c r="L271" s="11" t="e">
        <f t="shared" si="74"/>
        <v>#REF!</v>
      </c>
      <c r="M271" s="11">
        <f t="shared" si="74"/>
        <v>1588671.13</v>
      </c>
    </row>
    <row r="272" spans="1:13" ht="30.75" customHeight="1">
      <c r="A272" s="30"/>
      <c r="B272" s="3" t="s">
        <v>115</v>
      </c>
      <c r="C272" s="12">
        <v>78074.71</v>
      </c>
      <c r="D272" s="12">
        <v>49991.31</v>
      </c>
      <c r="E272" s="12">
        <v>54641.03</v>
      </c>
      <c r="F272" s="12">
        <f aca="true" t="shared" si="75" ref="F272:F280">C272+D272+E272</f>
        <v>182707.05</v>
      </c>
      <c r="G272" s="12" t="e">
        <f>#REF!-F272</f>
        <v>#REF!</v>
      </c>
      <c r="H272" s="12">
        <v>106163.39</v>
      </c>
      <c r="I272" s="12">
        <v>58088.6</v>
      </c>
      <c r="J272" s="12">
        <v>84931.73</v>
      </c>
      <c r="K272" s="12">
        <f aca="true" t="shared" si="76" ref="K272:K278">H272+I272+J272</f>
        <v>249183.71999999997</v>
      </c>
      <c r="L272" s="12" t="e">
        <f>#REF!-K272</f>
        <v>#REF!</v>
      </c>
      <c r="M272" s="12">
        <v>87174.25</v>
      </c>
    </row>
    <row r="273" spans="1:13" ht="38.25" customHeight="1">
      <c r="A273" s="30"/>
      <c r="B273" s="3" t="s">
        <v>116</v>
      </c>
      <c r="C273" s="12">
        <v>35226.38</v>
      </c>
      <c r="D273" s="12">
        <v>41354.88</v>
      </c>
      <c r="E273" s="12">
        <v>67919.25</v>
      </c>
      <c r="F273" s="12">
        <f t="shared" si="75"/>
        <v>144500.51</v>
      </c>
      <c r="G273" s="12" t="e">
        <f>#REF!-F273</f>
        <v>#REF!</v>
      </c>
      <c r="H273" s="12">
        <v>0</v>
      </c>
      <c r="I273" s="12">
        <v>95229.75</v>
      </c>
      <c r="J273" s="12">
        <v>0</v>
      </c>
      <c r="K273" s="12">
        <f t="shared" si="76"/>
        <v>95229.75</v>
      </c>
      <c r="L273" s="12" t="e">
        <f>#REF!-K273</f>
        <v>#REF!</v>
      </c>
      <c r="M273" s="12">
        <v>99969.52</v>
      </c>
    </row>
    <row r="274" spans="1:13" ht="26.25" customHeight="1">
      <c r="A274" s="30"/>
      <c r="B274" s="3" t="s">
        <v>117</v>
      </c>
      <c r="C274" s="12">
        <v>54085.98</v>
      </c>
      <c r="D274" s="12">
        <v>48094.91</v>
      </c>
      <c r="E274" s="12">
        <v>45217.01</v>
      </c>
      <c r="F274" s="12">
        <f t="shared" si="75"/>
        <v>147397.90000000002</v>
      </c>
      <c r="G274" s="12" t="e">
        <f>#REF!-F274</f>
        <v>#REF!</v>
      </c>
      <c r="H274" s="12">
        <v>0</v>
      </c>
      <c r="I274" s="12">
        <v>90086.98</v>
      </c>
      <c r="J274" s="12">
        <v>497.42</v>
      </c>
      <c r="K274" s="12">
        <f t="shared" si="76"/>
        <v>90584.4</v>
      </c>
      <c r="L274" s="12" t="e">
        <f>#REF!-K274</f>
        <v>#REF!</v>
      </c>
      <c r="M274" s="12">
        <v>96551.1</v>
      </c>
    </row>
    <row r="275" spans="1:13" ht="26.25" customHeight="1">
      <c r="A275" s="30"/>
      <c r="B275" s="3" t="s">
        <v>118</v>
      </c>
      <c r="C275" s="12">
        <v>0</v>
      </c>
      <c r="D275" s="12">
        <v>0</v>
      </c>
      <c r="E275" s="12">
        <v>16044.8</v>
      </c>
      <c r="F275" s="12">
        <f t="shared" si="75"/>
        <v>16044.8</v>
      </c>
      <c r="G275" s="12" t="e">
        <f>#REF!-F275</f>
        <v>#REF!</v>
      </c>
      <c r="H275" s="12">
        <v>0</v>
      </c>
      <c r="I275" s="12"/>
      <c r="J275" s="12">
        <v>0</v>
      </c>
      <c r="K275" s="12">
        <f t="shared" si="76"/>
        <v>0</v>
      </c>
      <c r="L275" s="12" t="e">
        <f>#REF!-K275</f>
        <v>#REF!</v>
      </c>
      <c r="M275" s="12">
        <v>0</v>
      </c>
    </row>
    <row r="276" spans="1:13" ht="15">
      <c r="A276" s="30"/>
      <c r="B276" s="3" t="s">
        <v>119</v>
      </c>
      <c r="C276" s="12">
        <v>0</v>
      </c>
      <c r="D276" s="12">
        <v>0</v>
      </c>
      <c r="E276" s="12">
        <v>0</v>
      </c>
      <c r="F276" s="12">
        <f t="shared" si="75"/>
        <v>0</v>
      </c>
      <c r="G276" s="12" t="e">
        <f>#REF!-F276</f>
        <v>#REF!</v>
      </c>
      <c r="H276" s="12">
        <v>0</v>
      </c>
      <c r="I276" s="12">
        <v>8035.48</v>
      </c>
      <c r="J276" s="12">
        <v>0</v>
      </c>
      <c r="K276" s="12">
        <f t="shared" si="76"/>
        <v>8035.48</v>
      </c>
      <c r="L276" s="12" t="e">
        <f>#REF!-K276</f>
        <v>#REF!</v>
      </c>
      <c r="M276" s="12">
        <v>0</v>
      </c>
    </row>
    <row r="277" spans="1:13" ht="45" customHeight="1">
      <c r="A277" s="30"/>
      <c r="B277" s="3" t="s">
        <v>120</v>
      </c>
      <c r="C277" s="12">
        <v>50663.67</v>
      </c>
      <c r="D277" s="12">
        <v>117497.54</v>
      </c>
      <c r="E277" s="12">
        <v>277435.82</v>
      </c>
      <c r="F277" s="12">
        <f t="shared" si="75"/>
        <v>445597.03</v>
      </c>
      <c r="G277" s="12" t="e">
        <f>#REF!-F277</f>
        <v>#REF!</v>
      </c>
      <c r="H277" s="12">
        <v>189228.39</v>
      </c>
      <c r="I277" s="12">
        <v>22505.28</v>
      </c>
      <c r="J277" s="12">
        <v>400968.71</v>
      </c>
      <c r="K277" s="12">
        <f t="shared" si="76"/>
        <v>612702.38</v>
      </c>
      <c r="L277" s="12" t="e">
        <f>#REF!-K277</f>
        <v>#REF!</v>
      </c>
      <c r="M277" s="12">
        <v>134787.1</v>
      </c>
    </row>
    <row r="278" spans="1:13" ht="26.25" customHeight="1">
      <c r="A278" s="30"/>
      <c r="B278" s="3" t="s">
        <v>121</v>
      </c>
      <c r="C278" s="12">
        <v>0</v>
      </c>
      <c r="D278" s="12">
        <v>14951.16</v>
      </c>
      <c r="E278" s="12">
        <v>21590.8</v>
      </c>
      <c r="F278" s="12">
        <f t="shared" si="75"/>
        <v>36541.96</v>
      </c>
      <c r="G278" s="12" t="e">
        <f>#REF!-F278</f>
        <v>#REF!</v>
      </c>
      <c r="H278" s="12">
        <v>348.8</v>
      </c>
      <c r="I278" s="12">
        <v>17443.02</v>
      </c>
      <c r="J278" s="12">
        <v>16608.88</v>
      </c>
      <c r="K278" s="12">
        <f t="shared" si="76"/>
        <v>34400.7</v>
      </c>
      <c r="L278" s="12" t="e">
        <f>#REF!-K278</f>
        <v>#REF!</v>
      </c>
      <c r="M278" s="12">
        <v>0</v>
      </c>
    </row>
    <row r="279" spans="1:13" ht="41.25" customHeight="1">
      <c r="A279" s="30"/>
      <c r="B279" s="3" t="s">
        <v>124</v>
      </c>
      <c r="C279" s="12">
        <v>26354.93</v>
      </c>
      <c r="D279" s="12">
        <v>20801.2</v>
      </c>
      <c r="E279" s="12">
        <v>112309.82</v>
      </c>
      <c r="F279" s="12">
        <f t="shared" si="75"/>
        <v>159465.95</v>
      </c>
      <c r="G279" s="12" t="e">
        <f>#REF!-F279</f>
        <v>#REF!</v>
      </c>
      <c r="H279" s="12">
        <v>0</v>
      </c>
      <c r="I279" s="12">
        <v>70231.42</v>
      </c>
      <c r="J279" s="12">
        <v>0</v>
      </c>
      <c r="K279" s="12">
        <f>H279+I279+J279</f>
        <v>70231.42</v>
      </c>
      <c r="L279" s="12" t="e">
        <f>#REF!-K279</f>
        <v>#REF!</v>
      </c>
      <c r="M279" s="12">
        <v>140139.16</v>
      </c>
    </row>
    <row r="280" spans="1:13" ht="59.25" customHeight="1">
      <c r="A280" s="30"/>
      <c r="B280" s="3" t="s">
        <v>123</v>
      </c>
      <c r="C280" s="12">
        <v>0</v>
      </c>
      <c r="D280" s="12">
        <v>457800</v>
      </c>
      <c r="E280" s="12">
        <v>228900</v>
      </c>
      <c r="F280" s="12">
        <f t="shared" si="75"/>
        <v>686700</v>
      </c>
      <c r="G280" s="12" t="e">
        <f>#REF!-F280</f>
        <v>#REF!</v>
      </c>
      <c r="H280" s="12">
        <v>228900</v>
      </c>
      <c r="I280" s="12">
        <v>33320</v>
      </c>
      <c r="J280" s="12">
        <v>686700</v>
      </c>
      <c r="K280" s="12">
        <f>H280+I280+J280</f>
        <v>948920</v>
      </c>
      <c r="L280" s="12" t="e">
        <f>#REF!-K280</f>
        <v>#REF!</v>
      </c>
      <c r="M280" s="12">
        <v>1030050</v>
      </c>
    </row>
    <row r="281" spans="1:13" ht="45.75" customHeight="1">
      <c r="A281" s="30"/>
      <c r="B281" s="3" t="s">
        <v>125</v>
      </c>
      <c r="C281" s="12">
        <v>0</v>
      </c>
      <c r="D281" s="12">
        <v>0</v>
      </c>
      <c r="E281" s="12">
        <v>0</v>
      </c>
      <c r="F281" s="12">
        <f>C281+D281+E281</f>
        <v>0</v>
      </c>
      <c r="G281" s="12" t="e">
        <f>#REF!-F281</f>
        <v>#REF!</v>
      </c>
      <c r="H281" s="12">
        <v>65345.5</v>
      </c>
      <c r="I281" s="12">
        <v>156829.2</v>
      </c>
      <c r="J281" s="12">
        <v>0</v>
      </c>
      <c r="K281" s="12">
        <f>H281+I281+J281</f>
        <v>222174.7</v>
      </c>
      <c r="L281" s="12" t="e">
        <f>#REF!-K281</f>
        <v>#REF!</v>
      </c>
      <c r="M281" s="12">
        <v>0</v>
      </c>
    </row>
    <row r="282" spans="1:13" ht="44.25" customHeight="1">
      <c r="A282" s="30"/>
      <c r="B282" s="3" t="s">
        <v>122</v>
      </c>
      <c r="C282" s="12">
        <v>0</v>
      </c>
      <c r="D282" s="12">
        <v>0</v>
      </c>
      <c r="E282" s="12">
        <v>0</v>
      </c>
      <c r="F282" s="12">
        <f>C282+D282+E282</f>
        <v>0</v>
      </c>
      <c r="G282" s="12" t="e">
        <f>#REF!-F282</f>
        <v>#REF!</v>
      </c>
      <c r="H282" s="12">
        <v>0</v>
      </c>
      <c r="I282" s="12">
        <v>0</v>
      </c>
      <c r="J282" s="12">
        <v>0</v>
      </c>
      <c r="K282" s="12">
        <f>H282+I282+J282</f>
        <v>0</v>
      </c>
      <c r="L282" s="12" t="e">
        <f>#REF!-K282</f>
        <v>#REF!</v>
      </c>
      <c r="M282" s="12">
        <v>0</v>
      </c>
    </row>
    <row r="283" spans="1:13" ht="25.5" customHeight="1">
      <c r="A283" s="30"/>
      <c r="B283" s="2" t="s">
        <v>49</v>
      </c>
      <c r="C283" s="11">
        <f aca="true" t="shared" si="77" ref="C283:M283">C284+C285+C286+C287+C288+C289+C290</f>
        <v>144818.26</v>
      </c>
      <c r="D283" s="11">
        <f t="shared" si="77"/>
        <v>611955.92</v>
      </c>
      <c r="E283" s="11">
        <f t="shared" si="77"/>
        <v>463788.7299999999</v>
      </c>
      <c r="F283" s="11">
        <f t="shared" si="77"/>
        <v>1220562.91</v>
      </c>
      <c r="G283" s="11" t="e">
        <f t="shared" si="77"/>
        <v>#REF!</v>
      </c>
      <c r="H283" s="11">
        <f t="shared" si="77"/>
        <v>269490.87</v>
      </c>
      <c r="I283" s="11">
        <f t="shared" si="77"/>
        <v>391054.28</v>
      </c>
      <c r="J283" s="11">
        <f t="shared" si="77"/>
        <v>333747.94</v>
      </c>
      <c r="K283" s="11">
        <f t="shared" si="77"/>
        <v>994293.09</v>
      </c>
      <c r="L283" s="11" t="e">
        <f>L284+L285+L286+L287+L288+L289+L290</f>
        <v>#REF!</v>
      </c>
      <c r="M283" s="11">
        <f t="shared" si="77"/>
        <v>186074.58</v>
      </c>
    </row>
    <row r="284" spans="1:13" ht="34.5" customHeight="1">
      <c r="A284" s="30"/>
      <c r="B284" s="3" t="s">
        <v>115</v>
      </c>
      <c r="C284" s="12">
        <v>143182.01</v>
      </c>
      <c r="D284" s="12">
        <v>230045.25</v>
      </c>
      <c r="E284" s="12">
        <v>16242.55</v>
      </c>
      <c r="F284" s="12">
        <f aca="true" t="shared" si="78" ref="F284:F290">C284+D284+E284</f>
        <v>389469.81</v>
      </c>
      <c r="G284" s="12" t="e">
        <f>#REF!-F284</f>
        <v>#REF!</v>
      </c>
      <c r="H284" s="12">
        <v>170306.8</v>
      </c>
      <c r="I284" s="12">
        <v>184070.39</v>
      </c>
      <c r="J284" s="12">
        <v>25955.33</v>
      </c>
      <c r="K284" s="12">
        <f aca="true" t="shared" si="79" ref="K284:K289">H284+I284+J284</f>
        <v>380332.52</v>
      </c>
      <c r="L284" s="12" t="e">
        <f>#REF!-K284</f>
        <v>#REF!</v>
      </c>
      <c r="M284" s="12">
        <v>167563.83</v>
      </c>
    </row>
    <row r="285" spans="1:13" ht="15">
      <c r="A285" s="30"/>
      <c r="B285" s="3" t="s">
        <v>116</v>
      </c>
      <c r="C285" s="12">
        <v>0</v>
      </c>
      <c r="D285" s="12">
        <v>89243.61</v>
      </c>
      <c r="E285" s="12">
        <v>174657.49</v>
      </c>
      <c r="F285" s="12">
        <f t="shared" si="78"/>
        <v>263901.1</v>
      </c>
      <c r="G285" s="12" t="e">
        <f>#REF!-F285</f>
        <v>#REF!</v>
      </c>
      <c r="H285" s="12">
        <v>56073.99</v>
      </c>
      <c r="I285" s="12">
        <v>1606.5</v>
      </c>
      <c r="J285" s="12">
        <v>0</v>
      </c>
      <c r="K285" s="12">
        <f t="shared" si="79"/>
        <v>57680.49</v>
      </c>
      <c r="L285" s="12" t="e">
        <f>#REF!-K285</f>
        <v>#REF!</v>
      </c>
      <c r="M285" s="12">
        <v>0</v>
      </c>
    </row>
    <row r="286" spans="1:13" ht="24" customHeight="1">
      <c r="A286" s="30"/>
      <c r="B286" s="3" t="s">
        <v>117</v>
      </c>
      <c r="C286" s="12">
        <v>1636.25</v>
      </c>
      <c r="D286" s="12">
        <v>141813.24</v>
      </c>
      <c r="E286" s="12">
        <v>67569.1</v>
      </c>
      <c r="F286" s="12">
        <f t="shared" si="78"/>
        <v>211018.59</v>
      </c>
      <c r="G286" s="12" t="e">
        <f>#REF!-F286</f>
        <v>#REF!</v>
      </c>
      <c r="H286" s="12">
        <v>85.25</v>
      </c>
      <c r="I286" s="12">
        <v>82118.25</v>
      </c>
      <c r="J286" s="12">
        <v>72625.05</v>
      </c>
      <c r="K286" s="12">
        <f t="shared" si="79"/>
        <v>154828.55</v>
      </c>
      <c r="L286" s="12" t="e">
        <f>#REF!-K286</f>
        <v>#REF!</v>
      </c>
      <c r="M286" s="12">
        <v>0</v>
      </c>
    </row>
    <row r="287" spans="1:13" ht="24" customHeight="1">
      <c r="A287" s="30"/>
      <c r="B287" s="3" t="s">
        <v>118</v>
      </c>
      <c r="C287" s="12">
        <v>0</v>
      </c>
      <c r="D287" s="12">
        <v>96674.77</v>
      </c>
      <c r="E287" s="12">
        <v>21940.82</v>
      </c>
      <c r="F287" s="12">
        <f t="shared" si="78"/>
        <v>118615.59</v>
      </c>
      <c r="G287" s="12" t="e">
        <f>#REF!-F287</f>
        <v>#REF!</v>
      </c>
      <c r="H287" s="12">
        <v>85.25</v>
      </c>
      <c r="I287" s="12">
        <v>83147.68</v>
      </c>
      <c r="J287" s="12">
        <v>226287.4</v>
      </c>
      <c r="K287" s="12">
        <f t="shared" si="79"/>
        <v>309520.32999999996</v>
      </c>
      <c r="L287" s="12" t="e">
        <f>#REF!-K287</f>
        <v>#REF!</v>
      </c>
      <c r="M287" s="12">
        <v>0</v>
      </c>
    </row>
    <row r="288" spans="1:13" ht="15">
      <c r="A288" s="30"/>
      <c r="B288" s="3" t="s">
        <v>119</v>
      </c>
      <c r="C288" s="12">
        <v>0</v>
      </c>
      <c r="D288" s="12">
        <v>39396.87</v>
      </c>
      <c r="E288" s="12">
        <v>23529.16</v>
      </c>
      <c r="F288" s="12">
        <f t="shared" si="78"/>
        <v>62926.03</v>
      </c>
      <c r="G288" s="12" t="e">
        <f>#REF!-F288</f>
        <v>#REF!</v>
      </c>
      <c r="H288" s="12">
        <v>170.5</v>
      </c>
      <c r="I288" s="12">
        <v>39308.21</v>
      </c>
      <c r="J288" s="12">
        <v>8880.16</v>
      </c>
      <c r="K288" s="12">
        <f t="shared" si="79"/>
        <v>48358.869999999995</v>
      </c>
      <c r="L288" s="12" t="e">
        <f>#REF!-K288</f>
        <v>#REF!</v>
      </c>
      <c r="M288" s="12">
        <v>0</v>
      </c>
    </row>
    <row r="289" spans="1:13" ht="36" customHeight="1">
      <c r="A289" s="30"/>
      <c r="B289" s="3" t="s">
        <v>120</v>
      </c>
      <c r="C289" s="12">
        <v>0</v>
      </c>
      <c r="D289" s="12">
        <v>0</v>
      </c>
      <c r="E289" s="12">
        <v>0</v>
      </c>
      <c r="F289" s="12">
        <f t="shared" si="78"/>
        <v>0</v>
      </c>
      <c r="G289" s="12" t="e">
        <f>#REF!-F289</f>
        <v>#REF!</v>
      </c>
      <c r="H289" s="12">
        <v>0</v>
      </c>
      <c r="I289" s="12">
        <v>0</v>
      </c>
      <c r="J289" s="12">
        <v>0</v>
      </c>
      <c r="K289" s="12">
        <f t="shared" si="79"/>
        <v>0</v>
      </c>
      <c r="L289" s="12" t="e">
        <f>#REF!-K289</f>
        <v>#REF!</v>
      </c>
      <c r="M289" s="12">
        <v>18510.75</v>
      </c>
    </row>
    <row r="290" spans="1:13" ht="39" customHeight="1">
      <c r="A290" s="30"/>
      <c r="B290" s="3" t="s">
        <v>124</v>
      </c>
      <c r="C290" s="12">
        <v>0</v>
      </c>
      <c r="D290" s="12">
        <v>14782.18</v>
      </c>
      <c r="E290" s="12">
        <v>159849.61</v>
      </c>
      <c r="F290" s="12">
        <f t="shared" si="78"/>
        <v>174631.78999999998</v>
      </c>
      <c r="G290" s="12" t="e">
        <f>#REF!-F290</f>
        <v>#REF!</v>
      </c>
      <c r="H290" s="12">
        <v>42769.08</v>
      </c>
      <c r="I290" s="12">
        <v>803.25</v>
      </c>
      <c r="J290" s="12">
        <v>0</v>
      </c>
      <c r="K290" s="12">
        <f>H290+I290+J290</f>
        <v>43572.33</v>
      </c>
      <c r="L290" s="12" t="e">
        <f>#REF!-K290</f>
        <v>#REF!</v>
      </c>
      <c r="M290" s="12">
        <v>0</v>
      </c>
    </row>
    <row r="291" spans="1:13" ht="29.25" customHeight="1">
      <c r="A291" s="30"/>
      <c r="B291" s="2" t="s">
        <v>25</v>
      </c>
      <c r="C291" s="11">
        <f aca="true" t="shared" si="80" ref="C291:M291">C292+C293+C294</f>
        <v>0</v>
      </c>
      <c r="D291" s="11">
        <f t="shared" si="80"/>
        <v>182921.27000000002</v>
      </c>
      <c r="E291" s="11">
        <f t="shared" si="80"/>
        <v>104454.93</v>
      </c>
      <c r="F291" s="11">
        <f t="shared" si="80"/>
        <v>287376.2</v>
      </c>
      <c r="G291" s="11" t="e">
        <f t="shared" si="80"/>
        <v>#REF!</v>
      </c>
      <c r="H291" s="11">
        <f t="shared" si="80"/>
        <v>107736.38</v>
      </c>
      <c r="I291" s="11">
        <f t="shared" si="80"/>
        <v>24675.27</v>
      </c>
      <c r="J291" s="11">
        <f t="shared" si="80"/>
        <v>115136.4</v>
      </c>
      <c r="K291" s="11">
        <f t="shared" si="80"/>
        <v>247548.04999999996</v>
      </c>
      <c r="L291" s="11" t="e">
        <f t="shared" si="80"/>
        <v>#REF!</v>
      </c>
      <c r="M291" s="11">
        <f t="shared" si="80"/>
        <v>90770.48</v>
      </c>
    </row>
    <row r="292" spans="1:13" ht="33" customHeight="1">
      <c r="A292" s="30"/>
      <c r="B292" s="3" t="s">
        <v>115</v>
      </c>
      <c r="C292" s="12">
        <v>0</v>
      </c>
      <c r="D292" s="12">
        <v>132955.47</v>
      </c>
      <c r="E292" s="12">
        <v>62121.67</v>
      </c>
      <c r="F292" s="12">
        <f>C292+D292+E292</f>
        <v>195077.14</v>
      </c>
      <c r="G292" s="12" t="e">
        <f>#REF!-F292</f>
        <v>#REF!</v>
      </c>
      <c r="H292" s="12">
        <v>54721.96</v>
      </c>
      <c r="I292" s="12">
        <v>23117.66</v>
      </c>
      <c r="J292" s="12">
        <v>70086.98</v>
      </c>
      <c r="K292" s="12">
        <f>H292+I292+J292</f>
        <v>147926.59999999998</v>
      </c>
      <c r="L292" s="12" t="e">
        <f>#REF!-K292</f>
        <v>#REF!</v>
      </c>
      <c r="M292" s="12">
        <v>90770.48</v>
      </c>
    </row>
    <row r="293" spans="1:13" ht="33.75" customHeight="1">
      <c r="A293" s="30"/>
      <c r="B293" s="3" t="s">
        <v>121</v>
      </c>
      <c r="C293" s="12">
        <v>0</v>
      </c>
      <c r="D293" s="12">
        <v>3270</v>
      </c>
      <c r="E293" s="12">
        <v>0</v>
      </c>
      <c r="F293" s="12">
        <f>C293+D293+E293</f>
        <v>3270</v>
      </c>
      <c r="G293" s="12" t="e">
        <f>#REF!-F293</f>
        <v>#REF!</v>
      </c>
      <c r="H293" s="12">
        <v>0</v>
      </c>
      <c r="I293" s="12">
        <v>1557.61</v>
      </c>
      <c r="J293" s="12">
        <v>0</v>
      </c>
      <c r="K293" s="12">
        <f>H293+I293+J293</f>
        <v>1557.61</v>
      </c>
      <c r="L293" s="12" t="e">
        <f>#REF!-K293</f>
        <v>#REF!</v>
      </c>
      <c r="M293" s="12">
        <v>0</v>
      </c>
    </row>
    <row r="294" spans="1:13" ht="33.75" customHeight="1">
      <c r="A294" s="30"/>
      <c r="B294" s="3" t="s">
        <v>117</v>
      </c>
      <c r="C294" s="12">
        <v>0</v>
      </c>
      <c r="D294" s="12">
        <v>46695.8</v>
      </c>
      <c r="E294" s="12">
        <v>42333.26</v>
      </c>
      <c r="F294" s="12">
        <f>C294+D294+E294</f>
        <v>89029.06</v>
      </c>
      <c r="G294" s="12" t="e">
        <f>#REF!-F294</f>
        <v>#REF!</v>
      </c>
      <c r="H294" s="12">
        <v>53014.42</v>
      </c>
      <c r="I294" s="12">
        <v>0</v>
      </c>
      <c r="J294" s="12">
        <v>45049.42</v>
      </c>
      <c r="K294" s="12">
        <f>H294+I294+J294</f>
        <v>98063.84</v>
      </c>
      <c r="L294" s="12" t="e">
        <f>#REF!-K294</f>
        <v>#REF!</v>
      </c>
      <c r="M294" s="12">
        <v>0</v>
      </c>
    </row>
    <row r="295" spans="1:13" ht="36" customHeight="1">
      <c r="A295" s="30"/>
      <c r="B295" s="2" t="s">
        <v>28</v>
      </c>
      <c r="C295" s="11">
        <f aca="true" t="shared" si="81" ref="C295:M295">C296+C297</f>
        <v>20082.28</v>
      </c>
      <c r="D295" s="11">
        <f t="shared" si="81"/>
        <v>20401.9</v>
      </c>
      <c r="E295" s="11">
        <f t="shared" si="81"/>
        <v>19682.129999999997</v>
      </c>
      <c r="F295" s="11">
        <f t="shared" si="81"/>
        <v>60166.30999999999</v>
      </c>
      <c r="G295" s="11" t="e">
        <f t="shared" si="81"/>
        <v>#REF!</v>
      </c>
      <c r="H295" s="11">
        <f t="shared" si="81"/>
        <v>0</v>
      </c>
      <c r="I295" s="11">
        <f t="shared" si="81"/>
        <v>45206.66</v>
      </c>
      <c r="J295" s="11">
        <f t="shared" si="81"/>
        <v>0</v>
      </c>
      <c r="K295" s="11">
        <f t="shared" si="81"/>
        <v>45206.66</v>
      </c>
      <c r="L295" s="11" t="e">
        <f>L296+L297</f>
        <v>#REF!</v>
      </c>
      <c r="M295" s="11">
        <f t="shared" si="81"/>
        <v>26840.4</v>
      </c>
    </row>
    <row r="296" spans="1:13" ht="30.75" customHeight="1">
      <c r="A296" s="30"/>
      <c r="B296" s="3" t="s">
        <v>115</v>
      </c>
      <c r="C296" s="12">
        <v>5698.56</v>
      </c>
      <c r="D296" s="12">
        <v>8717.1</v>
      </c>
      <c r="E296" s="12">
        <v>7997.33</v>
      </c>
      <c r="F296" s="12">
        <f>C296+D296+E296</f>
        <v>22412.989999999998</v>
      </c>
      <c r="G296" s="12" t="e">
        <f>#REF!-F296</f>
        <v>#REF!</v>
      </c>
      <c r="H296" s="12">
        <v>0</v>
      </c>
      <c r="I296" s="12">
        <v>15994.66</v>
      </c>
      <c r="J296" s="12">
        <v>0</v>
      </c>
      <c r="K296" s="12">
        <f>H296+I296+J296</f>
        <v>15994.66</v>
      </c>
      <c r="L296" s="12" t="e">
        <f>#REF!-K296</f>
        <v>#REF!</v>
      </c>
      <c r="M296" s="12">
        <v>11300</v>
      </c>
    </row>
    <row r="297" spans="1:13" ht="22.5" customHeight="1">
      <c r="A297" s="30"/>
      <c r="B297" s="3" t="s">
        <v>117</v>
      </c>
      <c r="C297" s="12">
        <v>14383.72</v>
      </c>
      <c r="D297" s="12">
        <v>11684.8</v>
      </c>
      <c r="E297" s="12">
        <v>11684.8</v>
      </c>
      <c r="F297" s="12">
        <f>C297+D297+E297</f>
        <v>37753.31999999999</v>
      </c>
      <c r="G297" s="12" t="e">
        <f>#REF!-F297</f>
        <v>#REF!</v>
      </c>
      <c r="H297" s="12">
        <v>0</v>
      </c>
      <c r="I297" s="12">
        <v>29212</v>
      </c>
      <c r="J297" s="12">
        <v>0</v>
      </c>
      <c r="K297" s="12">
        <f>H297+I297+J297</f>
        <v>29212</v>
      </c>
      <c r="L297" s="12" t="e">
        <f>#REF!-K297</f>
        <v>#REF!</v>
      </c>
      <c r="M297" s="12">
        <v>15540.4</v>
      </c>
    </row>
    <row r="298" spans="1:13" ht="34.5" customHeight="1">
      <c r="A298" s="30"/>
      <c r="B298" s="2" t="s">
        <v>24</v>
      </c>
      <c r="C298" s="11">
        <f aca="true" t="shared" si="82" ref="C298:M298">C299+C300+C301+C302+C303</f>
        <v>91862.91</v>
      </c>
      <c r="D298" s="11">
        <f t="shared" si="82"/>
        <v>11204.8</v>
      </c>
      <c r="E298" s="11">
        <f t="shared" si="82"/>
        <v>129504.5</v>
      </c>
      <c r="F298" s="11">
        <f t="shared" si="82"/>
        <v>232572.21000000002</v>
      </c>
      <c r="G298" s="11" t="e">
        <f t="shared" si="82"/>
        <v>#REF!</v>
      </c>
      <c r="H298" s="11">
        <f t="shared" si="82"/>
        <v>70499</v>
      </c>
      <c r="I298" s="11">
        <f t="shared" si="82"/>
        <v>40175.41</v>
      </c>
      <c r="J298" s="11">
        <f t="shared" si="82"/>
        <v>0</v>
      </c>
      <c r="K298" s="11">
        <f t="shared" si="82"/>
        <v>110674.41</v>
      </c>
      <c r="L298" s="11" t="e">
        <f>L299+L300+L301+L302+L303</f>
        <v>#REF!</v>
      </c>
      <c r="M298" s="11">
        <f t="shared" si="82"/>
        <v>16136.4</v>
      </c>
    </row>
    <row r="299" spans="1:13" ht="30.75" customHeight="1">
      <c r="A299" s="30"/>
      <c r="B299" s="3" t="s">
        <v>116</v>
      </c>
      <c r="C299" s="12">
        <v>26418</v>
      </c>
      <c r="D299" s="12">
        <v>4664.8</v>
      </c>
      <c r="E299" s="12">
        <v>29333.5</v>
      </c>
      <c r="F299" s="12">
        <f>C299+D299+E299</f>
        <v>60416.3</v>
      </c>
      <c r="G299" s="12" t="e">
        <f>#REF!-F299</f>
        <v>#REF!</v>
      </c>
      <c r="H299" s="12">
        <v>20468</v>
      </c>
      <c r="I299" s="12">
        <v>8032.5</v>
      </c>
      <c r="J299" s="12">
        <v>0</v>
      </c>
      <c r="K299" s="12">
        <f>H299+I299+J299</f>
        <v>28500.5</v>
      </c>
      <c r="L299" s="12" t="e">
        <f>#REF!-K299</f>
        <v>#REF!</v>
      </c>
      <c r="M299" s="12">
        <v>7782.6</v>
      </c>
    </row>
    <row r="300" spans="1:13" ht="27.75" customHeight="1">
      <c r="A300" s="30"/>
      <c r="B300" s="3" t="s">
        <v>117</v>
      </c>
      <c r="C300" s="12">
        <v>19620</v>
      </c>
      <c r="D300" s="12">
        <v>6540</v>
      </c>
      <c r="E300" s="12">
        <v>28340</v>
      </c>
      <c r="F300" s="12">
        <f>C300+D300+E300</f>
        <v>54500</v>
      </c>
      <c r="G300" s="12" t="e">
        <f>#REF!-F300</f>
        <v>#REF!</v>
      </c>
      <c r="H300" s="12">
        <v>19620</v>
      </c>
      <c r="I300" s="12">
        <v>4360</v>
      </c>
      <c r="J300" s="12">
        <v>0</v>
      </c>
      <c r="K300" s="12">
        <f>H300+I300+J300</f>
        <v>23980</v>
      </c>
      <c r="L300" s="12" t="e">
        <f>#REF!-K300</f>
        <v>#REF!</v>
      </c>
      <c r="M300" s="12">
        <v>0</v>
      </c>
    </row>
    <row r="301" spans="1:13" ht="27.75" customHeight="1">
      <c r="A301" s="30"/>
      <c r="B301" s="3" t="s">
        <v>118</v>
      </c>
      <c r="C301" s="12">
        <v>45824.91</v>
      </c>
      <c r="D301" s="12">
        <v>0</v>
      </c>
      <c r="E301" s="12">
        <v>63765</v>
      </c>
      <c r="F301" s="12">
        <f>C301+D301+E301</f>
        <v>109589.91</v>
      </c>
      <c r="G301" s="12" t="e">
        <f>#REF!-F301</f>
        <v>#REF!</v>
      </c>
      <c r="H301" s="12">
        <v>30411</v>
      </c>
      <c r="I301" s="12">
        <v>24569.91</v>
      </c>
      <c r="J301" s="12">
        <v>0</v>
      </c>
      <c r="K301" s="12">
        <f>H301+I301+J301</f>
        <v>54980.91</v>
      </c>
      <c r="L301" s="12" t="e">
        <f>#REF!-K301</f>
        <v>#REF!</v>
      </c>
      <c r="M301" s="12">
        <v>8353.8</v>
      </c>
    </row>
    <row r="302" spans="1:13" ht="30.75" customHeight="1">
      <c r="A302" s="30"/>
      <c r="B302" s="3" t="s">
        <v>119</v>
      </c>
      <c r="C302" s="12">
        <v>0</v>
      </c>
      <c r="D302" s="12">
        <v>0</v>
      </c>
      <c r="E302" s="12">
        <v>8066</v>
      </c>
      <c r="F302" s="12">
        <f>C302+D302+E302</f>
        <v>8066</v>
      </c>
      <c r="G302" s="12" t="e">
        <f>#REF!-F302</f>
        <v>#REF!</v>
      </c>
      <c r="H302" s="12">
        <v>0</v>
      </c>
      <c r="I302" s="12">
        <v>0</v>
      </c>
      <c r="J302" s="12">
        <v>0</v>
      </c>
      <c r="K302" s="12">
        <f>H302+I302+J302</f>
        <v>0</v>
      </c>
      <c r="L302" s="12" t="e">
        <f>#REF!-K302</f>
        <v>#REF!</v>
      </c>
      <c r="M302" s="12">
        <v>0</v>
      </c>
    </row>
    <row r="303" spans="1:13" ht="42.75" customHeight="1">
      <c r="A303" s="30"/>
      <c r="B303" s="3" t="s">
        <v>124</v>
      </c>
      <c r="C303" s="12">
        <v>0</v>
      </c>
      <c r="D303" s="12">
        <v>0</v>
      </c>
      <c r="E303" s="12">
        <v>0</v>
      </c>
      <c r="F303" s="12">
        <f>C303+D303+E303</f>
        <v>0</v>
      </c>
      <c r="G303" s="12" t="e">
        <f>#REF!-F303</f>
        <v>#REF!</v>
      </c>
      <c r="H303" s="12">
        <v>0</v>
      </c>
      <c r="I303" s="12">
        <v>3213</v>
      </c>
      <c r="J303" s="12">
        <v>0</v>
      </c>
      <c r="K303" s="12">
        <f>H303+I303+J303</f>
        <v>3213</v>
      </c>
      <c r="L303" s="12" t="e">
        <f>#REF!-K303</f>
        <v>#REF!</v>
      </c>
      <c r="M303" s="12">
        <v>0</v>
      </c>
    </row>
    <row r="304" spans="1:13" ht="39" customHeight="1">
      <c r="A304" s="30"/>
      <c r="B304" s="2" t="s">
        <v>42</v>
      </c>
      <c r="C304" s="11">
        <f aca="true" t="shared" si="83" ref="C304:M304">C305+C306+C307</f>
        <v>53003.350000000006</v>
      </c>
      <c r="D304" s="11">
        <f t="shared" si="83"/>
        <v>75098.81</v>
      </c>
      <c r="E304" s="11">
        <f t="shared" si="83"/>
        <v>101020.55</v>
      </c>
      <c r="F304" s="11">
        <f t="shared" si="83"/>
        <v>229122.70999999996</v>
      </c>
      <c r="G304" s="11" t="e">
        <f t="shared" si="83"/>
        <v>#REF!</v>
      </c>
      <c r="H304" s="11">
        <f t="shared" si="83"/>
        <v>70154.29</v>
      </c>
      <c r="I304" s="11">
        <f t="shared" si="83"/>
        <v>59110.05</v>
      </c>
      <c r="J304" s="11">
        <f t="shared" si="83"/>
        <v>36228.72</v>
      </c>
      <c r="K304" s="11">
        <f t="shared" si="83"/>
        <v>165493.06</v>
      </c>
      <c r="L304" s="11" t="e">
        <f t="shared" si="83"/>
        <v>#REF!</v>
      </c>
      <c r="M304" s="11">
        <f t="shared" si="83"/>
        <v>145102.58</v>
      </c>
    </row>
    <row r="305" spans="1:13" ht="34.5" customHeight="1">
      <c r="A305" s="30"/>
      <c r="B305" s="3" t="s">
        <v>126</v>
      </c>
      <c r="C305" s="12">
        <v>50382.37</v>
      </c>
      <c r="D305" s="12">
        <v>46502.31</v>
      </c>
      <c r="E305" s="12">
        <v>63008.55</v>
      </c>
      <c r="F305" s="12">
        <f>C305+D305+E305</f>
        <v>159893.22999999998</v>
      </c>
      <c r="G305" s="12" t="e">
        <f>#REF!-F305</f>
        <v>#REF!</v>
      </c>
      <c r="H305" s="12">
        <v>70154.29</v>
      </c>
      <c r="I305" s="12">
        <v>59110.05</v>
      </c>
      <c r="J305" s="12">
        <v>36228.72</v>
      </c>
      <c r="K305" s="12">
        <f>H305+I305+J305</f>
        <v>165493.06</v>
      </c>
      <c r="L305" s="12" t="e">
        <f>#REF!-K305</f>
        <v>#REF!</v>
      </c>
      <c r="M305" s="12">
        <v>145102.58</v>
      </c>
    </row>
    <row r="306" spans="1:13" ht="44.25" customHeight="1">
      <c r="A306" s="30"/>
      <c r="B306" s="3" t="s">
        <v>127</v>
      </c>
      <c r="C306" s="12">
        <v>2620.98</v>
      </c>
      <c r="D306" s="12">
        <v>28596.5</v>
      </c>
      <c r="E306" s="12">
        <v>38012</v>
      </c>
      <c r="F306" s="12">
        <f>C306+D306+E306</f>
        <v>69229.48</v>
      </c>
      <c r="G306" s="12" t="e">
        <f>#REF!-F306</f>
        <v>#REF!</v>
      </c>
      <c r="H306" s="12">
        <v>0</v>
      </c>
      <c r="I306" s="12">
        <v>0</v>
      </c>
      <c r="J306" s="12">
        <v>0</v>
      </c>
      <c r="K306" s="12">
        <f>H306+I306+J306</f>
        <v>0</v>
      </c>
      <c r="L306" s="12" t="e">
        <f>#REF!-K306</f>
        <v>#REF!</v>
      </c>
      <c r="M306" s="12">
        <v>0</v>
      </c>
    </row>
    <row r="307" spans="1:13" ht="33.75" customHeight="1">
      <c r="A307" s="30"/>
      <c r="B307" s="3" t="s">
        <v>121</v>
      </c>
      <c r="C307" s="12">
        <v>0</v>
      </c>
      <c r="D307" s="12">
        <v>0</v>
      </c>
      <c r="E307" s="12">
        <v>0</v>
      </c>
      <c r="F307" s="12">
        <f>C307+D307+E307</f>
        <v>0</v>
      </c>
      <c r="G307" s="12" t="e">
        <f>#REF!-F307</f>
        <v>#REF!</v>
      </c>
      <c r="H307" s="12">
        <v>0</v>
      </c>
      <c r="I307" s="12">
        <v>0</v>
      </c>
      <c r="J307" s="12">
        <v>0</v>
      </c>
      <c r="K307" s="12">
        <f>H307+I307+J307</f>
        <v>0</v>
      </c>
      <c r="L307" s="12" t="e">
        <f>#REF!-K307</f>
        <v>#REF!</v>
      </c>
      <c r="M307" s="12">
        <v>0</v>
      </c>
    </row>
    <row r="308" spans="1:13" ht="39" customHeight="1">
      <c r="A308" s="30"/>
      <c r="B308" s="2" t="s">
        <v>102</v>
      </c>
      <c r="C308" s="11">
        <f aca="true" t="shared" si="84" ref="C308:M308">C309</f>
        <v>0</v>
      </c>
      <c r="D308" s="11">
        <f t="shared" si="84"/>
        <v>0</v>
      </c>
      <c r="E308" s="11">
        <f t="shared" si="84"/>
        <v>0</v>
      </c>
      <c r="F308" s="11">
        <f t="shared" si="84"/>
        <v>0</v>
      </c>
      <c r="G308" s="11" t="e">
        <f t="shared" si="84"/>
        <v>#REF!</v>
      </c>
      <c r="H308" s="11">
        <f t="shared" si="84"/>
        <v>0</v>
      </c>
      <c r="I308" s="11">
        <f t="shared" si="84"/>
        <v>0</v>
      </c>
      <c r="J308" s="11">
        <f t="shared" si="84"/>
        <v>0</v>
      </c>
      <c r="K308" s="11">
        <f t="shared" si="84"/>
        <v>0</v>
      </c>
      <c r="L308" s="11" t="e">
        <f>L309</f>
        <v>#REF!</v>
      </c>
      <c r="M308" s="11">
        <f t="shared" si="84"/>
        <v>0</v>
      </c>
    </row>
    <row r="309" spans="1:13" ht="30.75" customHeight="1">
      <c r="A309" s="30"/>
      <c r="B309" s="3" t="s">
        <v>121</v>
      </c>
      <c r="C309" s="12">
        <v>0</v>
      </c>
      <c r="D309" s="12">
        <v>0</v>
      </c>
      <c r="E309" s="12">
        <v>0</v>
      </c>
      <c r="F309" s="12">
        <f>C309+D309+E309</f>
        <v>0</v>
      </c>
      <c r="G309" s="12" t="e">
        <f>#REF!-F309</f>
        <v>#REF!</v>
      </c>
      <c r="H309" s="12">
        <v>0</v>
      </c>
      <c r="I309" s="12">
        <v>0</v>
      </c>
      <c r="J309" s="12">
        <v>0</v>
      </c>
      <c r="K309" s="12">
        <f>H309+I309+J309</f>
        <v>0</v>
      </c>
      <c r="L309" s="12" t="e">
        <f>#REF!-K309</f>
        <v>#REF!</v>
      </c>
      <c r="M309" s="12">
        <v>0</v>
      </c>
    </row>
    <row r="310" spans="1:13" ht="30.75" customHeight="1">
      <c r="A310" s="30"/>
      <c r="B310" s="2" t="s">
        <v>106</v>
      </c>
      <c r="C310" s="11">
        <f aca="true" t="shared" si="85" ref="C310:M310">C311+C312</f>
        <v>0</v>
      </c>
      <c r="D310" s="11">
        <f t="shared" si="85"/>
        <v>66153.36</v>
      </c>
      <c r="E310" s="11">
        <f t="shared" si="85"/>
        <v>58946.6</v>
      </c>
      <c r="F310" s="11">
        <f t="shared" si="85"/>
        <v>125099.95999999999</v>
      </c>
      <c r="G310" s="11" t="e">
        <f t="shared" si="85"/>
        <v>#REF!</v>
      </c>
      <c r="H310" s="11">
        <f t="shared" si="85"/>
        <v>35387.6</v>
      </c>
      <c r="I310" s="11">
        <f t="shared" si="85"/>
        <v>23779.24</v>
      </c>
      <c r="J310" s="11">
        <f t="shared" si="85"/>
        <v>53213.8</v>
      </c>
      <c r="K310" s="11">
        <f t="shared" si="85"/>
        <v>112380.64</v>
      </c>
      <c r="L310" s="11" t="e">
        <f>L311+L312</f>
        <v>#REF!</v>
      </c>
      <c r="M310" s="11">
        <f t="shared" si="85"/>
        <v>1285.2</v>
      </c>
    </row>
    <row r="311" spans="1:13" ht="30.75" customHeight="1">
      <c r="A311" s="30"/>
      <c r="B311" s="3" t="s">
        <v>115</v>
      </c>
      <c r="C311" s="12">
        <v>0</v>
      </c>
      <c r="D311" s="12">
        <v>66153.36</v>
      </c>
      <c r="E311" s="12">
        <v>58946.6</v>
      </c>
      <c r="F311" s="12">
        <f>C311+D311+E311</f>
        <v>125099.95999999999</v>
      </c>
      <c r="G311" s="12" t="e">
        <f>#REF!-F311</f>
        <v>#REF!</v>
      </c>
      <c r="H311" s="12">
        <v>35387.6</v>
      </c>
      <c r="I311" s="12">
        <v>23779.24</v>
      </c>
      <c r="J311" s="12">
        <v>53213.8</v>
      </c>
      <c r="K311" s="12">
        <f>H311+I311+J311</f>
        <v>112380.64</v>
      </c>
      <c r="L311" s="12" t="e">
        <f>#REF!-K311</f>
        <v>#REF!</v>
      </c>
      <c r="M311" s="12">
        <v>1285.2</v>
      </c>
    </row>
    <row r="312" spans="1:13" ht="30.75" customHeight="1">
      <c r="A312" s="30"/>
      <c r="B312" s="3" t="s">
        <v>117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  <c r="I312" s="12">
        <v>0</v>
      </c>
      <c r="J312" s="12">
        <v>0</v>
      </c>
      <c r="K312" s="12">
        <f>H312+I312+J312</f>
        <v>0</v>
      </c>
      <c r="L312" s="12" t="e">
        <f>#REF!-K312</f>
        <v>#REF!</v>
      </c>
      <c r="M312" s="12">
        <v>0</v>
      </c>
    </row>
    <row r="313" spans="1:13" ht="30.75" customHeight="1">
      <c r="A313" s="30"/>
      <c r="B313" s="2" t="s">
        <v>50</v>
      </c>
      <c r="C313" s="11">
        <f aca="true" t="shared" si="86" ref="C313:M313">C314+C315+C316+C317+C318+C319+C320+C321+C322+C323+C324</f>
        <v>135228.3</v>
      </c>
      <c r="D313" s="11">
        <f t="shared" si="86"/>
        <v>9780.54</v>
      </c>
      <c r="E313" s="11">
        <f t="shared" si="86"/>
        <v>91094.85</v>
      </c>
      <c r="F313" s="11">
        <f t="shared" si="86"/>
        <v>236103.69</v>
      </c>
      <c r="G313" s="11" t="e">
        <f t="shared" si="86"/>
        <v>#REF!</v>
      </c>
      <c r="H313" s="11">
        <f t="shared" si="86"/>
        <v>29510.72</v>
      </c>
      <c r="I313" s="11">
        <f t="shared" si="86"/>
        <v>232049.16</v>
      </c>
      <c r="J313" s="11">
        <f t="shared" si="86"/>
        <v>124616.33</v>
      </c>
      <c r="K313" s="11">
        <f t="shared" si="86"/>
        <v>386176.20999999996</v>
      </c>
      <c r="L313" s="11" t="e">
        <f t="shared" si="86"/>
        <v>#REF!</v>
      </c>
      <c r="M313" s="11">
        <f t="shared" si="86"/>
        <v>16172.85</v>
      </c>
    </row>
    <row r="314" spans="1:13" ht="42" customHeight="1">
      <c r="A314" s="30"/>
      <c r="B314" s="3" t="s">
        <v>115</v>
      </c>
      <c r="C314" s="12">
        <v>0</v>
      </c>
      <c r="D314" s="12">
        <v>0</v>
      </c>
      <c r="E314" s="12">
        <v>0</v>
      </c>
      <c r="F314" s="12">
        <f aca="true" t="shared" si="87" ref="F314:F324">C314+D314+E314</f>
        <v>0</v>
      </c>
      <c r="G314" s="12" t="e">
        <f>#REF!-F314</f>
        <v>#REF!</v>
      </c>
      <c r="H314" s="12">
        <v>0</v>
      </c>
      <c r="I314" s="12">
        <v>0</v>
      </c>
      <c r="J314" s="12">
        <v>0</v>
      </c>
      <c r="K314" s="12">
        <f aca="true" t="shared" si="88" ref="K314:K324">H314+I314+J314</f>
        <v>0</v>
      </c>
      <c r="L314" s="12" t="e">
        <f>#REF!-K314</f>
        <v>#REF!</v>
      </c>
      <c r="M314" s="12">
        <v>0</v>
      </c>
    </row>
    <row r="315" spans="1:13" ht="45" customHeight="1">
      <c r="A315" s="30"/>
      <c r="B315" s="3" t="s">
        <v>116</v>
      </c>
      <c r="C315" s="12">
        <v>0</v>
      </c>
      <c r="D315" s="12">
        <v>0</v>
      </c>
      <c r="E315" s="12">
        <v>0</v>
      </c>
      <c r="F315" s="12">
        <f t="shared" si="87"/>
        <v>0</v>
      </c>
      <c r="G315" s="12" t="e">
        <f>#REF!-F315</f>
        <v>#REF!</v>
      </c>
      <c r="H315" s="12">
        <v>0</v>
      </c>
      <c r="I315" s="12">
        <v>0</v>
      </c>
      <c r="J315" s="12">
        <v>0</v>
      </c>
      <c r="K315" s="12">
        <f t="shared" si="88"/>
        <v>0</v>
      </c>
      <c r="L315" s="12" t="e">
        <f>#REF!-K315</f>
        <v>#REF!</v>
      </c>
      <c r="M315" s="12">
        <v>0</v>
      </c>
    </row>
    <row r="316" spans="1:13" ht="36.75" customHeight="1">
      <c r="A316" s="30"/>
      <c r="B316" s="3" t="s">
        <v>117</v>
      </c>
      <c r="C316" s="12">
        <v>0</v>
      </c>
      <c r="D316" s="12">
        <v>0</v>
      </c>
      <c r="E316" s="12">
        <v>0</v>
      </c>
      <c r="F316" s="12">
        <f t="shared" si="87"/>
        <v>0</v>
      </c>
      <c r="G316" s="12" t="e">
        <f>#REF!-F316</f>
        <v>#REF!</v>
      </c>
      <c r="H316" s="12">
        <v>0</v>
      </c>
      <c r="I316" s="12">
        <v>0</v>
      </c>
      <c r="J316" s="12">
        <v>0</v>
      </c>
      <c r="K316" s="12">
        <f t="shared" si="88"/>
        <v>0</v>
      </c>
      <c r="L316" s="12" t="e">
        <f>#REF!-K316</f>
        <v>#REF!</v>
      </c>
      <c r="M316" s="12">
        <v>0</v>
      </c>
    </row>
    <row r="317" spans="1:13" ht="32.25" customHeight="1">
      <c r="A317" s="30"/>
      <c r="B317" s="3" t="s">
        <v>118</v>
      </c>
      <c r="C317" s="12">
        <v>0</v>
      </c>
      <c r="D317" s="12">
        <v>0</v>
      </c>
      <c r="E317" s="12">
        <v>0</v>
      </c>
      <c r="F317" s="12">
        <f t="shared" si="87"/>
        <v>0</v>
      </c>
      <c r="G317" s="12" t="e">
        <f>#REF!-F317</f>
        <v>#REF!</v>
      </c>
      <c r="H317" s="12">
        <v>0</v>
      </c>
      <c r="I317" s="12">
        <v>0</v>
      </c>
      <c r="J317" s="12">
        <v>0</v>
      </c>
      <c r="K317" s="12">
        <f t="shared" si="88"/>
        <v>0</v>
      </c>
      <c r="L317" s="12" t="e">
        <f>#REF!-K317</f>
        <v>#REF!</v>
      </c>
      <c r="M317" s="12">
        <v>0</v>
      </c>
    </row>
    <row r="318" spans="1:13" ht="39.75" customHeight="1">
      <c r="A318" s="30"/>
      <c r="B318" s="3" t="s">
        <v>119</v>
      </c>
      <c r="C318" s="12">
        <v>0</v>
      </c>
      <c r="D318" s="12">
        <v>0</v>
      </c>
      <c r="E318" s="12">
        <v>0</v>
      </c>
      <c r="F318" s="12">
        <f t="shared" si="87"/>
        <v>0</v>
      </c>
      <c r="G318" s="12" t="e">
        <f>#REF!-F318</f>
        <v>#REF!</v>
      </c>
      <c r="H318" s="12">
        <v>0</v>
      </c>
      <c r="I318" s="12">
        <v>0</v>
      </c>
      <c r="J318" s="12">
        <v>0</v>
      </c>
      <c r="K318" s="12">
        <f t="shared" si="88"/>
        <v>0</v>
      </c>
      <c r="L318" s="12" t="e">
        <f>#REF!-K318</f>
        <v>#REF!</v>
      </c>
      <c r="M318" s="12">
        <v>0</v>
      </c>
    </row>
    <row r="319" spans="1:13" ht="46.5" customHeight="1">
      <c r="A319" s="30"/>
      <c r="B319" s="3" t="s">
        <v>120</v>
      </c>
      <c r="C319" s="12">
        <v>24920.3</v>
      </c>
      <c r="D319" s="12">
        <v>9780.54</v>
      </c>
      <c r="E319" s="12">
        <v>59016.73</v>
      </c>
      <c r="F319" s="12">
        <f t="shared" si="87"/>
        <v>93717.57</v>
      </c>
      <c r="G319" s="12" t="e">
        <f>#REF!-F319</f>
        <v>#REF!</v>
      </c>
      <c r="H319" s="12">
        <v>29273.91</v>
      </c>
      <c r="I319" s="12">
        <v>28873.16</v>
      </c>
      <c r="J319" s="12">
        <v>122942</v>
      </c>
      <c r="K319" s="12">
        <f t="shared" si="88"/>
        <v>181089.07</v>
      </c>
      <c r="L319" s="12" t="e">
        <f>#REF!-K319</f>
        <v>#REF!</v>
      </c>
      <c r="M319" s="12">
        <v>16172.85</v>
      </c>
    </row>
    <row r="320" spans="1:13" ht="30.75" customHeight="1">
      <c r="A320" s="30"/>
      <c r="B320" s="3" t="s">
        <v>121</v>
      </c>
      <c r="C320" s="12">
        <v>0</v>
      </c>
      <c r="D320" s="12">
        <v>0</v>
      </c>
      <c r="E320" s="12">
        <v>0</v>
      </c>
      <c r="F320" s="12">
        <f t="shared" si="87"/>
        <v>0</v>
      </c>
      <c r="G320" s="12" t="e">
        <f>#REF!-F320</f>
        <v>#REF!</v>
      </c>
      <c r="H320" s="12">
        <v>0</v>
      </c>
      <c r="I320" s="12">
        <v>0</v>
      </c>
      <c r="J320" s="12">
        <v>0</v>
      </c>
      <c r="K320" s="12">
        <f t="shared" si="88"/>
        <v>0</v>
      </c>
      <c r="L320" s="12" t="e">
        <f>#REF!-K320</f>
        <v>#REF!</v>
      </c>
      <c r="M320" s="12">
        <v>0</v>
      </c>
    </row>
    <row r="321" spans="1:13" ht="38.25" customHeight="1">
      <c r="A321" s="30"/>
      <c r="B321" s="3" t="s">
        <v>128</v>
      </c>
      <c r="C321" s="12">
        <v>0</v>
      </c>
      <c r="D321" s="12">
        <v>0</v>
      </c>
      <c r="E321" s="12">
        <v>0</v>
      </c>
      <c r="F321" s="12">
        <f t="shared" si="87"/>
        <v>0</v>
      </c>
      <c r="G321" s="12" t="e">
        <f>#REF!-F321</f>
        <v>#REF!</v>
      </c>
      <c r="H321" s="12">
        <v>0</v>
      </c>
      <c r="I321" s="12">
        <v>0</v>
      </c>
      <c r="J321" s="12">
        <v>0</v>
      </c>
      <c r="K321" s="12">
        <f t="shared" si="88"/>
        <v>0</v>
      </c>
      <c r="L321" s="12" t="e">
        <f>#REF!-K321</f>
        <v>#REF!</v>
      </c>
      <c r="M321" s="12">
        <v>0</v>
      </c>
    </row>
    <row r="322" spans="1:13" ht="48.75" customHeight="1">
      <c r="A322" s="30"/>
      <c r="B322" s="3" t="s">
        <v>122</v>
      </c>
      <c r="C322" s="12">
        <v>0</v>
      </c>
      <c r="D322" s="12">
        <v>0</v>
      </c>
      <c r="E322" s="12">
        <v>7487.78</v>
      </c>
      <c r="F322" s="12">
        <f t="shared" si="87"/>
        <v>7487.78</v>
      </c>
      <c r="G322" s="12" t="e">
        <f>#REF!-F322</f>
        <v>#REF!</v>
      </c>
      <c r="H322" s="12">
        <v>0</v>
      </c>
      <c r="I322" s="12">
        <v>0</v>
      </c>
      <c r="J322" s="12">
        <v>1674.33</v>
      </c>
      <c r="K322" s="12">
        <f t="shared" si="88"/>
        <v>1674.33</v>
      </c>
      <c r="L322" s="12" t="e">
        <f>#REF!-K322</f>
        <v>#REF!</v>
      </c>
      <c r="M322" s="12">
        <v>0</v>
      </c>
    </row>
    <row r="323" spans="1:13" ht="59.25" customHeight="1">
      <c r="A323" s="30"/>
      <c r="B323" s="3" t="s">
        <v>123</v>
      </c>
      <c r="C323" s="12">
        <v>110308</v>
      </c>
      <c r="D323" s="12">
        <v>0</v>
      </c>
      <c r="E323" s="12">
        <v>24590.34</v>
      </c>
      <c r="F323" s="12">
        <f t="shared" si="87"/>
        <v>134898.34</v>
      </c>
      <c r="G323" s="12" t="e">
        <f>#REF!-F323</f>
        <v>#REF!</v>
      </c>
      <c r="H323" s="12">
        <v>236.81</v>
      </c>
      <c r="I323" s="12">
        <v>203176</v>
      </c>
      <c r="J323" s="12">
        <v>0</v>
      </c>
      <c r="K323" s="12">
        <f t="shared" si="88"/>
        <v>203412.81</v>
      </c>
      <c r="L323" s="12" t="e">
        <f>#REF!-K323</f>
        <v>#REF!</v>
      </c>
      <c r="M323" s="12">
        <v>0</v>
      </c>
    </row>
    <row r="324" spans="1:13" ht="46.5" customHeight="1">
      <c r="A324" s="30"/>
      <c r="B324" s="3" t="s">
        <v>124</v>
      </c>
      <c r="C324" s="12">
        <v>0</v>
      </c>
      <c r="D324" s="12">
        <v>0</v>
      </c>
      <c r="E324" s="12">
        <v>0</v>
      </c>
      <c r="F324" s="12">
        <f t="shared" si="87"/>
        <v>0</v>
      </c>
      <c r="G324" s="12" t="e">
        <f>#REF!-F324</f>
        <v>#REF!</v>
      </c>
      <c r="H324" s="12">
        <v>0</v>
      </c>
      <c r="I324" s="12">
        <v>0</v>
      </c>
      <c r="J324" s="12">
        <v>0</v>
      </c>
      <c r="K324" s="12">
        <f t="shared" si="88"/>
        <v>0</v>
      </c>
      <c r="L324" s="12" t="e">
        <f>#REF!-K324</f>
        <v>#REF!</v>
      </c>
      <c r="M324" s="12">
        <v>0</v>
      </c>
    </row>
    <row r="325" spans="1:13" ht="30.75" customHeight="1">
      <c r="A325" s="30"/>
      <c r="B325" s="2" t="s">
        <v>84</v>
      </c>
      <c r="C325" s="11">
        <f aca="true" t="shared" si="89" ref="C325:M325">C326+C327+C328+C329+C330+C331+C332+C333+C334+C335+C336+C337</f>
        <v>103248.59</v>
      </c>
      <c r="D325" s="11">
        <f t="shared" si="89"/>
        <v>401979.95</v>
      </c>
      <c r="E325" s="11">
        <f t="shared" si="89"/>
        <v>105928.6</v>
      </c>
      <c r="F325" s="11">
        <f t="shared" si="89"/>
        <v>611157.1400000001</v>
      </c>
      <c r="G325" s="11" t="e">
        <f t="shared" si="89"/>
        <v>#REF!</v>
      </c>
      <c r="H325" s="11">
        <f t="shared" si="89"/>
        <v>273372</v>
      </c>
      <c r="I325" s="11">
        <f t="shared" si="89"/>
        <v>106600.15</v>
      </c>
      <c r="J325" s="11">
        <f t="shared" si="89"/>
        <v>623695.39</v>
      </c>
      <c r="K325" s="11">
        <f t="shared" si="89"/>
        <v>1003667.54</v>
      </c>
      <c r="L325" s="11" t="e">
        <f t="shared" si="89"/>
        <v>#REF!</v>
      </c>
      <c r="M325" s="11">
        <f t="shared" si="89"/>
        <v>409148.86</v>
      </c>
    </row>
    <row r="326" spans="1:13" ht="37.5" customHeight="1">
      <c r="A326" s="30"/>
      <c r="B326" s="3" t="s">
        <v>115</v>
      </c>
      <c r="C326" s="12">
        <v>0</v>
      </c>
      <c r="D326" s="12">
        <v>0</v>
      </c>
      <c r="E326" s="12">
        <v>0</v>
      </c>
      <c r="F326" s="12">
        <f aca="true" t="shared" si="90" ref="F326:F337">C326+D326+E326</f>
        <v>0</v>
      </c>
      <c r="G326" s="12" t="e">
        <f>#REF!-F326</f>
        <v>#REF!</v>
      </c>
      <c r="H326" s="12">
        <v>0</v>
      </c>
      <c r="I326" s="12">
        <v>0</v>
      </c>
      <c r="J326" s="12">
        <v>0</v>
      </c>
      <c r="K326" s="12">
        <f aca="true" t="shared" si="91" ref="K326:K337">H326+I326+J326</f>
        <v>0</v>
      </c>
      <c r="L326" s="12" t="e">
        <f>#REF!-K326</f>
        <v>#REF!</v>
      </c>
      <c r="M326" s="12">
        <v>0</v>
      </c>
    </row>
    <row r="327" spans="1:13" ht="41.25" customHeight="1">
      <c r="A327" s="30"/>
      <c r="B327" s="3" t="s">
        <v>116</v>
      </c>
      <c r="C327" s="12">
        <v>0</v>
      </c>
      <c r="D327" s="12">
        <v>0</v>
      </c>
      <c r="E327" s="12">
        <v>0</v>
      </c>
      <c r="F327" s="12">
        <f t="shared" si="90"/>
        <v>0</v>
      </c>
      <c r="G327" s="12" t="e">
        <f>#REF!-F327</f>
        <v>#REF!</v>
      </c>
      <c r="H327" s="12">
        <v>0</v>
      </c>
      <c r="I327" s="12">
        <v>0</v>
      </c>
      <c r="J327" s="12">
        <v>0</v>
      </c>
      <c r="K327" s="12">
        <f t="shared" si="91"/>
        <v>0</v>
      </c>
      <c r="L327" s="12" t="e">
        <f>#REF!-K327</f>
        <v>#REF!</v>
      </c>
      <c r="M327" s="12">
        <v>0</v>
      </c>
    </row>
    <row r="328" spans="1:13" ht="33" customHeight="1">
      <c r="A328" s="30"/>
      <c r="B328" s="3" t="s">
        <v>117</v>
      </c>
      <c r="C328" s="12">
        <v>0</v>
      </c>
      <c r="D328" s="12">
        <v>0</v>
      </c>
      <c r="E328" s="12">
        <v>0</v>
      </c>
      <c r="F328" s="12">
        <f t="shared" si="90"/>
        <v>0</v>
      </c>
      <c r="G328" s="12" t="e">
        <f>#REF!-F328</f>
        <v>#REF!</v>
      </c>
      <c r="H328" s="12">
        <v>0</v>
      </c>
      <c r="I328" s="12">
        <v>0</v>
      </c>
      <c r="J328" s="12">
        <v>0</v>
      </c>
      <c r="K328" s="12">
        <f t="shared" si="91"/>
        <v>0</v>
      </c>
      <c r="L328" s="12" t="e">
        <f>#REF!-K328</f>
        <v>#REF!</v>
      </c>
      <c r="M328" s="12">
        <v>0</v>
      </c>
    </row>
    <row r="329" spans="1:13" ht="36.75" customHeight="1">
      <c r="A329" s="30"/>
      <c r="B329" s="3" t="s">
        <v>118</v>
      </c>
      <c r="C329" s="12">
        <v>0</v>
      </c>
      <c r="D329" s="12">
        <v>0</v>
      </c>
      <c r="E329" s="12">
        <v>0</v>
      </c>
      <c r="F329" s="12">
        <f t="shared" si="90"/>
        <v>0</v>
      </c>
      <c r="G329" s="12" t="e">
        <f>#REF!-F329</f>
        <v>#REF!</v>
      </c>
      <c r="H329" s="12">
        <v>0</v>
      </c>
      <c r="I329" s="12">
        <v>0</v>
      </c>
      <c r="J329" s="12">
        <v>0</v>
      </c>
      <c r="K329" s="12">
        <f t="shared" si="91"/>
        <v>0</v>
      </c>
      <c r="L329" s="12" t="e">
        <f>#REF!-K329</f>
        <v>#REF!</v>
      </c>
      <c r="M329" s="12">
        <v>0</v>
      </c>
    </row>
    <row r="330" spans="1:13" ht="46.5" customHeight="1">
      <c r="A330" s="30"/>
      <c r="B330" s="3" t="s">
        <v>119</v>
      </c>
      <c r="C330" s="12">
        <v>0</v>
      </c>
      <c r="D330" s="12">
        <v>0</v>
      </c>
      <c r="E330" s="12">
        <v>0</v>
      </c>
      <c r="F330" s="12">
        <f t="shared" si="90"/>
        <v>0</v>
      </c>
      <c r="G330" s="12" t="e">
        <f>#REF!-F330</f>
        <v>#REF!</v>
      </c>
      <c r="H330" s="12">
        <v>0</v>
      </c>
      <c r="I330" s="12">
        <v>0</v>
      </c>
      <c r="J330" s="12">
        <v>0</v>
      </c>
      <c r="K330" s="12">
        <f t="shared" si="91"/>
        <v>0</v>
      </c>
      <c r="L330" s="12" t="e">
        <f>#REF!-K330</f>
        <v>#REF!</v>
      </c>
      <c r="M330" s="12">
        <v>0</v>
      </c>
    </row>
    <row r="331" spans="1:13" ht="46.5" customHeight="1">
      <c r="A331" s="30"/>
      <c r="B331" s="3" t="s">
        <v>120</v>
      </c>
      <c r="C331" s="12">
        <v>103248.59</v>
      </c>
      <c r="D331" s="12">
        <v>84178.24</v>
      </c>
      <c r="E331" s="12">
        <v>0</v>
      </c>
      <c r="F331" s="12">
        <f t="shared" si="90"/>
        <v>187426.83000000002</v>
      </c>
      <c r="G331" s="12" t="e">
        <f>#REF!-F331</f>
        <v>#REF!</v>
      </c>
      <c r="H331" s="12">
        <v>0</v>
      </c>
      <c r="I331" s="12">
        <v>0</v>
      </c>
      <c r="J331" s="12">
        <v>0</v>
      </c>
      <c r="K331" s="12">
        <f t="shared" si="91"/>
        <v>0</v>
      </c>
      <c r="L331" s="12" t="e">
        <f>#REF!-K331</f>
        <v>#REF!</v>
      </c>
      <c r="M331" s="12">
        <v>0</v>
      </c>
    </row>
    <row r="332" spans="1:13" ht="46.5" customHeight="1">
      <c r="A332" s="30"/>
      <c r="B332" s="3" t="s">
        <v>126</v>
      </c>
      <c r="C332" s="12">
        <v>0</v>
      </c>
      <c r="D332" s="12">
        <v>0</v>
      </c>
      <c r="E332" s="12">
        <v>0</v>
      </c>
      <c r="F332" s="12">
        <f t="shared" si="90"/>
        <v>0</v>
      </c>
      <c r="G332" s="12" t="e">
        <f>#REF!-F332</f>
        <v>#REF!</v>
      </c>
      <c r="H332" s="12">
        <v>0</v>
      </c>
      <c r="I332" s="12">
        <v>0</v>
      </c>
      <c r="J332" s="12">
        <v>0</v>
      </c>
      <c r="K332" s="12">
        <f t="shared" si="91"/>
        <v>0</v>
      </c>
      <c r="L332" s="12" t="e">
        <f>#REF!-K332</f>
        <v>#REF!</v>
      </c>
      <c r="M332" s="12">
        <v>0</v>
      </c>
    </row>
    <row r="333" spans="1:13" ht="30.75" customHeight="1">
      <c r="A333" s="30"/>
      <c r="B333" s="3" t="s">
        <v>121</v>
      </c>
      <c r="C333" s="12">
        <v>0</v>
      </c>
      <c r="D333" s="12">
        <v>0</v>
      </c>
      <c r="E333" s="12">
        <v>0</v>
      </c>
      <c r="F333" s="12">
        <f t="shared" si="90"/>
        <v>0</v>
      </c>
      <c r="G333" s="12" t="e">
        <f>#REF!-F333</f>
        <v>#REF!</v>
      </c>
      <c r="H333" s="12">
        <v>0</v>
      </c>
      <c r="I333" s="12">
        <v>0</v>
      </c>
      <c r="J333" s="12">
        <v>0</v>
      </c>
      <c r="K333" s="12">
        <f t="shared" si="91"/>
        <v>0</v>
      </c>
      <c r="L333" s="12" t="e">
        <f>#REF!-K333</f>
        <v>#REF!</v>
      </c>
      <c r="M333" s="12">
        <v>0</v>
      </c>
    </row>
    <row r="334" spans="1:13" ht="46.5" customHeight="1">
      <c r="A334" s="30"/>
      <c r="B334" s="3" t="s">
        <v>122</v>
      </c>
      <c r="C334" s="12">
        <v>0</v>
      </c>
      <c r="D334" s="12">
        <v>0</v>
      </c>
      <c r="E334" s="12">
        <v>0</v>
      </c>
      <c r="F334" s="12">
        <f t="shared" si="90"/>
        <v>0</v>
      </c>
      <c r="G334" s="12" t="e">
        <f>#REF!-F334</f>
        <v>#REF!</v>
      </c>
      <c r="H334" s="12">
        <v>0</v>
      </c>
      <c r="I334" s="12">
        <v>0</v>
      </c>
      <c r="J334" s="12">
        <v>0</v>
      </c>
      <c r="K334" s="12">
        <f t="shared" si="91"/>
        <v>0</v>
      </c>
      <c r="L334" s="12" t="e">
        <f>#REF!-K334</f>
        <v>#REF!</v>
      </c>
      <c r="M334" s="12">
        <v>0</v>
      </c>
    </row>
    <row r="335" spans="1:13" ht="75.75" customHeight="1">
      <c r="A335" s="30"/>
      <c r="B335" s="3" t="s">
        <v>123</v>
      </c>
      <c r="C335" s="12">
        <v>0</v>
      </c>
      <c r="D335" s="12">
        <v>317801.71</v>
      </c>
      <c r="E335" s="12">
        <v>105928.6</v>
      </c>
      <c r="F335" s="12">
        <f t="shared" si="90"/>
        <v>423730.31000000006</v>
      </c>
      <c r="G335" s="12" t="e">
        <f>#REF!-F335</f>
        <v>#REF!</v>
      </c>
      <c r="H335" s="12">
        <v>273372</v>
      </c>
      <c r="I335" s="12">
        <v>106600.15</v>
      </c>
      <c r="J335" s="12">
        <v>623695.39</v>
      </c>
      <c r="K335" s="12">
        <f t="shared" si="91"/>
        <v>1003667.54</v>
      </c>
      <c r="L335" s="12" t="e">
        <f>#REF!-K335</f>
        <v>#REF!</v>
      </c>
      <c r="M335" s="12">
        <v>409148.86</v>
      </c>
    </row>
    <row r="336" spans="1:13" ht="46.5" customHeight="1">
      <c r="A336" s="30"/>
      <c r="B336" s="3" t="s">
        <v>124</v>
      </c>
      <c r="C336" s="12">
        <v>0</v>
      </c>
      <c r="D336" s="12">
        <v>0</v>
      </c>
      <c r="E336" s="12">
        <v>0</v>
      </c>
      <c r="F336" s="12">
        <f t="shared" si="90"/>
        <v>0</v>
      </c>
      <c r="G336" s="12" t="e">
        <f>#REF!-F336</f>
        <v>#REF!</v>
      </c>
      <c r="H336" s="12">
        <v>0</v>
      </c>
      <c r="I336" s="12">
        <v>0</v>
      </c>
      <c r="J336" s="12">
        <v>0</v>
      </c>
      <c r="K336" s="12">
        <f t="shared" si="91"/>
        <v>0</v>
      </c>
      <c r="L336" s="12" t="e">
        <f>#REF!-K336</f>
        <v>#REF!</v>
      </c>
      <c r="M336" s="12">
        <v>0</v>
      </c>
    </row>
    <row r="337" spans="1:13" ht="46.5" customHeight="1">
      <c r="A337" s="30"/>
      <c r="B337" s="3" t="s">
        <v>125</v>
      </c>
      <c r="C337" s="12">
        <v>0</v>
      </c>
      <c r="D337" s="12">
        <v>0</v>
      </c>
      <c r="E337" s="12">
        <v>0</v>
      </c>
      <c r="F337" s="12">
        <f t="shared" si="90"/>
        <v>0</v>
      </c>
      <c r="G337" s="12" t="e">
        <f>#REF!-F337</f>
        <v>#REF!</v>
      </c>
      <c r="H337" s="12">
        <v>0</v>
      </c>
      <c r="I337" s="12">
        <v>0</v>
      </c>
      <c r="J337" s="12">
        <v>0</v>
      </c>
      <c r="K337" s="12">
        <f t="shared" si="91"/>
        <v>0</v>
      </c>
      <c r="L337" s="12" t="e">
        <f>#REF!-K337</f>
        <v>#REF!</v>
      </c>
      <c r="M337" s="12">
        <v>0</v>
      </c>
    </row>
    <row r="338" spans="1:13" ht="40.5" customHeight="1">
      <c r="A338" s="31"/>
      <c r="B338" s="2" t="s">
        <v>8</v>
      </c>
      <c r="C338" s="10">
        <f aca="true" t="shared" si="92" ref="C338:M338">C304+C298+C295+C291+C283+C271+C259+C308+C310+C313+C325</f>
        <v>2533960.659999999</v>
      </c>
      <c r="D338" s="10">
        <f t="shared" si="92"/>
        <v>4206075.41</v>
      </c>
      <c r="E338" s="10">
        <f t="shared" si="92"/>
        <v>4518558.389999999</v>
      </c>
      <c r="F338" s="10">
        <f t="shared" si="92"/>
        <v>11258594.46</v>
      </c>
      <c r="G338" s="10" t="e">
        <f t="shared" si="92"/>
        <v>#REF!</v>
      </c>
      <c r="H338" s="10">
        <f t="shared" si="92"/>
        <v>3091327.41</v>
      </c>
      <c r="I338" s="10">
        <f t="shared" si="92"/>
        <v>4696084.270000001</v>
      </c>
      <c r="J338" s="10">
        <f t="shared" si="92"/>
        <v>4783774.949999999</v>
      </c>
      <c r="K338" s="10">
        <f t="shared" si="92"/>
        <v>12571186.629999999</v>
      </c>
      <c r="L338" s="10" t="e">
        <f t="shared" si="92"/>
        <v>#REF!</v>
      </c>
      <c r="M338" s="10">
        <f t="shared" si="92"/>
        <v>7365399.529999999</v>
      </c>
    </row>
    <row r="339" spans="1:13" ht="29.25" customHeight="1">
      <c r="A339" s="32" t="s">
        <v>129</v>
      </c>
      <c r="B339" s="19" t="s">
        <v>23</v>
      </c>
      <c r="C339" s="11">
        <f aca="true" t="shared" si="93" ref="C339:M339">C340+C341+C342+C343+C344+C345+C346</f>
        <v>0</v>
      </c>
      <c r="D339" s="11">
        <f t="shared" si="93"/>
        <v>103984.55</v>
      </c>
      <c r="E339" s="11">
        <f t="shared" si="93"/>
        <v>137541.04</v>
      </c>
      <c r="F339" s="11">
        <f t="shared" si="93"/>
        <v>241525.59</v>
      </c>
      <c r="G339" s="11" t="e">
        <f t="shared" si="93"/>
        <v>#REF!</v>
      </c>
      <c r="H339" s="11">
        <f t="shared" si="93"/>
        <v>0</v>
      </c>
      <c r="I339" s="11">
        <f t="shared" si="93"/>
        <v>0</v>
      </c>
      <c r="J339" s="11">
        <f t="shared" si="93"/>
        <v>117594.2</v>
      </c>
      <c r="K339" s="11">
        <f t="shared" si="93"/>
        <v>117594.2</v>
      </c>
      <c r="L339" s="11" t="e">
        <f>L340+L341+L342+L343+L344+L345+L346</f>
        <v>#REF!</v>
      </c>
      <c r="M339" s="11">
        <f t="shared" si="93"/>
        <v>535727.25</v>
      </c>
    </row>
    <row r="340" spans="1:13" ht="29.25" customHeight="1">
      <c r="A340" s="33"/>
      <c r="B340" s="20" t="s">
        <v>130</v>
      </c>
      <c r="C340" s="12">
        <v>0</v>
      </c>
      <c r="D340" s="12">
        <v>73997.55</v>
      </c>
      <c r="E340" s="12">
        <v>93989.59</v>
      </c>
      <c r="F340" s="12">
        <f aca="true" t="shared" si="94" ref="F340:F346">C340+D340+E340</f>
        <v>167987.14</v>
      </c>
      <c r="G340" s="12" t="e">
        <f>#REF!-F340</f>
        <v>#REF!</v>
      </c>
      <c r="H340" s="12">
        <v>0</v>
      </c>
      <c r="I340" s="12">
        <v>0</v>
      </c>
      <c r="J340" s="12">
        <v>61404</v>
      </c>
      <c r="K340" s="12">
        <f aca="true" t="shared" si="95" ref="K340:K345">H340+I340+J340</f>
        <v>61404</v>
      </c>
      <c r="L340" s="12" t="e">
        <f>#REF!-K340</f>
        <v>#REF!</v>
      </c>
      <c r="M340" s="12">
        <v>238428.45</v>
      </c>
    </row>
    <row r="341" spans="1:13" ht="29.25" customHeight="1">
      <c r="A341" s="33"/>
      <c r="B341" s="20" t="s">
        <v>131</v>
      </c>
      <c r="C341" s="12">
        <v>0</v>
      </c>
      <c r="D341" s="12">
        <v>0</v>
      </c>
      <c r="E341" s="12">
        <v>0</v>
      </c>
      <c r="F341" s="12">
        <f t="shared" si="94"/>
        <v>0</v>
      </c>
      <c r="G341" s="12" t="e">
        <f>#REF!-F341</f>
        <v>#REF!</v>
      </c>
      <c r="H341" s="12">
        <v>0</v>
      </c>
      <c r="I341" s="12">
        <v>0</v>
      </c>
      <c r="J341" s="12">
        <v>0</v>
      </c>
      <c r="K341" s="12">
        <f t="shared" si="95"/>
        <v>0</v>
      </c>
      <c r="L341" s="12" t="e">
        <f>#REF!-K341</f>
        <v>#REF!</v>
      </c>
      <c r="M341" s="12">
        <v>0</v>
      </c>
    </row>
    <row r="342" spans="1:13" ht="29.25" customHeight="1">
      <c r="A342" s="33"/>
      <c r="B342" s="20" t="s">
        <v>132</v>
      </c>
      <c r="C342" s="12">
        <v>0</v>
      </c>
      <c r="D342" s="12">
        <v>9810</v>
      </c>
      <c r="E342" s="12">
        <v>12945.3</v>
      </c>
      <c r="F342" s="12">
        <f t="shared" si="94"/>
        <v>22755.3</v>
      </c>
      <c r="G342" s="12" t="e">
        <f>#REF!-F342</f>
        <v>#REF!</v>
      </c>
      <c r="H342" s="12">
        <v>0</v>
      </c>
      <c r="I342" s="12">
        <v>0</v>
      </c>
      <c r="J342" s="12">
        <v>9515.7</v>
      </c>
      <c r="K342" s="12">
        <f t="shared" si="95"/>
        <v>9515.7</v>
      </c>
      <c r="L342" s="12" t="e">
        <f>#REF!-K342</f>
        <v>#REF!</v>
      </c>
      <c r="M342" s="12">
        <v>0</v>
      </c>
    </row>
    <row r="343" spans="1:13" ht="29.25" customHeight="1">
      <c r="A343" s="33"/>
      <c r="B343" s="20" t="s">
        <v>133</v>
      </c>
      <c r="C343" s="12">
        <v>0</v>
      </c>
      <c r="D343" s="12">
        <v>10410.6</v>
      </c>
      <c r="E343" s="12">
        <v>13880.8</v>
      </c>
      <c r="F343" s="12">
        <f t="shared" si="94"/>
        <v>24291.4</v>
      </c>
      <c r="G343" s="12" t="e">
        <f>#REF!-F343</f>
        <v>#REF!</v>
      </c>
      <c r="H343" s="12">
        <v>0</v>
      </c>
      <c r="I343" s="12">
        <v>0</v>
      </c>
      <c r="J343" s="12">
        <v>46674.5</v>
      </c>
      <c r="K343" s="12">
        <f t="shared" si="95"/>
        <v>46674.5</v>
      </c>
      <c r="L343" s="12" t="e">
        <f>#REF!-K343</f>
        <v>#REF!</v>
      </c>
      <c r="M343" s="12">
        <v>0</v>
      </c>
    </row>
    <row r="344" spans="1:13" ht="29.25" customHeight="1">
      <c r="A344" s="33"/>
      <c r="B344" s="20" t="s">
        <v>134</v>
      </c>
      <c r="C344" s="12">
        <v>0</v>
      </c>
      <c r="D344" s="12">
        <v>2790.4</v>
      </c>
      <c r="E344" s="12">
        <v>4616.01</v>
      </c>
      <c r="F344" s="12">
        <f t="shared" si="94"/>
        <v>7406.41</v>
      </c>
      <c r="G344" s="12" t="e">
        <f>#REF!-F344</f>
        <v>#REF!</v>
      </c>
      <c r="H344" s="12">
        <v>0</v>
      </c>
      <c r="I344" s="12">
        <v>0</v>
      </c>
      <c r="J344" s="12">
        <v>0</v>
      </c>
      <c r="K344" s="12">
        <f t="shared" si="95"/>
        <v>0</v>
      </c>
      <c r="L344" s="12" t="e">
        <f>#REF!-K344</f>
        <v>#REF!</v>
      </c>
      <c r="M344" s="12">
        <v>7324.8</v>
      </c>
    </row>
    <row r="345" spans="1:13" ht="29.25" customHeight="1">
      <c r="A345" s="33"/>
      <c r="B345" s="20" t="s">
        <v>135</v>
      </c>
      <c r="C345" s="12">
        <v>0</v>
      </c>
      <c r="D345" s="12">
        <v>6976</v>
      </c>
      <c r="E345" s="12">
        <v>12109.34</v>
      </c>
      <c r="F345" s="12">
        <f t="shared" si="94"/>
        <v>19085.34</v>
      </c>
      <c r="G345" s="12" t="e">
        <f>#REF!-F345</f>
        <v>#REF!</v>
      </c>
      <c r="H345" s="12">
        <v>0</v>
      </c>
      <c r="I345" s="12">
        <v>0</v>
      </c>
      <c r="J345" s="12">
        <v>0</v>
      </c>
      <c r="K345" s="12">
        <f t="shared" si="95"/>
        <v>0</v>
      </c>
      <c r="L345" s="12" t="e">
        <f>#REF!-K345</f>
        <v>#REF!</v>
      </c>
      <c r="M345" s="12">
        <v>10464</v>
      </c>
    </row>
    <row r="346" spans="1:13" ht="29.25" customHeight="1">
      <c r="A346" s="33"/>
      <c r="B346" s="20" t="s">
        <v>136</v>
      </c>
      <c r="C346" s="12">
        <v>0</v>
      </c>
      <c r="D346" s="12">
        <v>0</v>
      </c>
      <c r="E346" s="12">
        <v>0</v>
      </c>
      <c r="F346" s="12">
        <f t="shared" si="94"/>
        <v>0</v>
      </c>
      <c r="G346" s="12" t="e">
        <f>#REF!-F346</f>
        <v>#REF!</v>
      </c>
      <c r="H346" s="12">
        <v>0</v>
      </c>
      <c r="I346" s="12">
        <v>0</v>
      </c>
      <c r="J346" s="12">
        <v>0</v>
      </c>
      <c r="K346" s="12">
        <f>H346+I346+J346</f>
        <v>0</v>
      </c>
      <c r="L346" s="12" t="e">
        <f>#REF!-K346</f>
        <v>#REF!</v>
      </c>
      <c r="M346" s="12">
        <v>279510</v>
      </c>
    </row>
    <row r="347" spans="1:13" ht="29.25" customHeight="1">
      <c r="A347" s="33"/>
      <c r="B347" s="19" t="s">
        <v>49</v>
      </c>
      <c r="C347" s="11">
        <f aca="true" t="shared" si="96" ref="C347:M347">C348+C349+C350+C351</f>
        <v>0</v>
      </c>
      <c r="D347" s="11">
        <f t="shared" si="96"/>
        <v>6962.549999999999</v>
      </c>
      <c r="E347" s="11">
        <f t="shared" si="96"/>
        <v>0</v>
      </c>
      <c r="F347" s="11">
        <f t="shared" si="96"/>
        <v>6962.549999999999</v>
      </c>
      <c r="G347" s="11" t="e">
        <f t="shared" si="96"/>
        <v>#REF!</v>
      </c>
      <c r="H347" s="11">
        <f t="shared" si="96"/>
        <v>0</v>
      </c>
      <c r="I347" s="11">
        <f t="shared" si="96"/>
        <v>0</v>
      </c>
      <c r="J347" s="11">
        <f t="shared" si="96"/>
        <v>0</v>
      </c>
      <c r="K347" s="11">
        <f t="shared" si="96"/>
        <v>0</v>
      </c>
      <c r="L347" s="11" t="e">
        <f>L348+L349+L350+L351</f>
        <v>#REF!</v>
      </c>
      <c r="M347" s="11">
        <f t="shared" si="96"/>
        <v>0</v>
      </c>
    </row>
    <row r="348" spans="1:13" ht="29.25" customHeight="1">
      <c r="A348" s="33"/>
      <c r="B348" s="20" t="s">
        <v>130</v>
      </c>
      <c r="C348" s="12">
        <v>0</v>
      </c>
      <c r="D348" s="12">
        <v>3424.2</v>
      </c>
      <c r="E348" s="18">
        <v>0</v>
      </c>
      <c r="F348" s="12">
        <f>C348+D348+E348</f>
        <v>3424.2</v>
      </c>
      <c r="G348" s="12" t="e">
        <f>#REF!-F348</f>
        <v>#REF!</v>
      </c>
      <c r="H348" s="12">
        <v>0</v>
      </c>
      <c r="I348" s="12">
        <v>0</v>
      </c>
      <c r="J348" s="12">
        <v>0</v>
      </c>
      <c r="K348" s="12">
        <f>H348+I348+J348</f>
        <v>0</v>
      </c>
      <c r="L348" s="12" t="e">
        <f>#REF!-K348</f>
        <v>#REF!</v>
      </c>
      <c r="M348" s="12">
        <v>0</v>
      </c>
    </row>
    <row r="349" spans="1:13" ht="29.25" customHeight="1">
      <c r="A349" s="33"/>
      <c r="B349" s="20" t="s">
        <v>132</v>
      </c>
      <c r="C349" s="12">
        <v>0</v>
      </c>
      <c r="D349" s="12">
        <v>2350.25</v>
      </c>
      <c r="E349" s="18">
        <v>0</v>
      </c>
      <c r="F349" s="12">
        <f>C349+D349+E349</f>
        <v>2350.25</v>
      </c>
      <c r="G349" s="12" t="e">
        <f>#REF!-F349</f>
        <v>#REF!</v>
      </c>
      <c r="H349" s="12">
        <v>0</v>
      </c>
      <c r="I349" s="12">
        <v>0</v>
      </c>
      <c r="J349" s="12">
        <v>0</v>
      </c>
      <c r="K349" s="12">
        <f>H349+I349+J349</f>
        <v>0</v>
      </c>
      <c r="L349" s="12" t="e">
        <f>#REF!-K349</f>
        <v>#REF!</v>
      </c>
      <c r="M349" s="12">
        <v>0</v>
      </c>
    </row>
    <row r="350" spans="1:13" ht="29.25" customHeight="1">
      <c r="A350" s="33"/>
      <c r="B350" s="20" t="s">
        <v>134</v>
      </c>
      <c r="C350" s="12">
        <v>0</v>
      </c>
      <c r="D350" s="12">
        <v>0</v>
      </c>
      <c r="E350" s="18">
        <v>0</v>
      </c>
      <c r="F350" s="12">
        <f>C350+D350+E350</f>
        <v>0</v>
      </c>
      <c r="G350" s="12" t="e">
        <f>#REF!-F350</f>
        <v>#REF!</v>
      </c>
      <c r="H350" s="12">
        <v>0</v>
      </c>
      <c r="I350" s="12">
        <v>0</v>
      </c>
      <c r="J350" s="12">
        <v>0</v>
      </c>
      <c r="K350" s="12">
        <f>H350+I350+J350</f>
        <v>0</v>
      </c>
      <c r="L350" s="12" t="e">
        <f>#REF!-K350</f>
        <v>#REF!</v>
      </c>
      <c r="M350" s="12">
        <v>0</v>
      </c>
    </row>
    <row r="351" spans="1:13" ht="29.25" customHeight="1">
      <c r="A351" s="33"/>
      <c r="B351" s="20" t="s">
        <v>135</v>
      </c>
      <c r="C351" s="12">
        <v>0</v>
      </c>
      <c r="D351" s="12">
        <v>1188.1</v>
      </c>
      <c r="E351" s="18">
        <v>0</v>
      </c>
      <c r="F351" s="12">
        <f>C351+D351+E351</f>
        <v>1188.1</v>
      </c>
      <c r="G351" s="12" t="e">
        <f>#REF!-F351</f>
        <v>#REF!</v>
      </c>
      <c r="H351" s="12">
        <v>0</v>
      </c>
      <c r="I351" s="12">
        <v>0</v>
      </c>
      <c r="J351" s="12">
        <v>0</v>
      </c>
      <c r="K351" s="12">
        <f>H351+I351+J351</f>
        <v>0</v>
      </c>
      <c r="L351" s="12" t="e">
        <f>#REF!-K351</f>
        <v>#REF!</v>
      </c>
      <c r="M351" s="12">
        <v>0</v>
      </c>
    </row>
    <row r="352" spans="1:13" ht="29.25" customHeight="1">
      <c r="A352" s="33"/>
      <c r="B352" s="2" t="s">
        <v>46</v>
      </c>
      <c r="C352" s="11">
        <f aca="true" t="shared" si="97" ref="C352:M352">C353+C354</f>
        <v>0</v>
      </c>
      <c r="D352" s="11">
        <f t="shared" si="97"/>
        <v>15675</v>
      </c>
      <c r="E352" s="11">
        <f t="shared" si="97"/>
        <v>42394.81</v>
      </c>
      <c r="F352" s="11">
        <f t="shared" si="97"/>
        <v>58069.81</v>
      </c>
      <c r="G352" s="11" t="e">
        <f t="shared" si="97"/>
        <v>#REF!</v>
      </c>
      <c r="H352" s="11">
        <f t="shared" si="97"/>
        <v>0</v>
      </c>
      <c r="I352" s="11">
        <f t="shared" si="97"/>
        <v>0</v>
      </c>
      <c r="J352" s="11">
        <f t="shared" si="97"/>
        <v>0</v>
      </c>
      <c r="K352" s="11">
        <f t="shared" si="97"/>
        <v>0</v>
      </c>
      <c r="L352" s="11" t="e">
        <f>L353+L354</f>
        <v>#REF!</v>
      </c>
      <c r="M352" s="11">
        <f t="shared" si="97"/>
        <v>27403.87</v>
      </c>
    </row>
    <row r="353" spans="1:13" ht="29.25" customHeight="1">
      <c r="A353" s="33"/>
      <c r="B353" s="20" t="s">
        <v>130</v>
      </c>
      <c r="C353" s="12">
        <v>0</v>
      </c>
      <c r="D353" s="12">
        <v>0</v>
      </c>
      <c r="E353" s="12">
        <v>0</v>
      </c>
      <c r="F353" s="12">
        <f>C353+D353+E353</f>
        <v>0</v>
      </c>
      <c r="G353" s="12" t="e">
        <f>#REF!-F353</f>
        <v>#REF!</v>
      </c>
      <c r="H353" s="12">
        <v>0</v>
      </c>
      <c r="I353" s="12">
        <v>0</v>
      </c>
      <c r="J353" s="12"/>
      <c r="K353" s="12">
        <f>H353+I353+J353</f>
        <v>0</v>
      </c>
      <c r="L353" s="12" t="e">
        <f>#REF!-K353</f>
        <v>#REF!</v>
      </c>
      <c r="M353" s="12">
        <v>0</v>
      </c>
    </row>
    <row r="354" spans="1:13" ht="29.25" customHeight="1">
      <c r="A354" s="33"/>
      <c r="B354" s="20" t="s">
        <v>132</v>
      </c>
      <c r="C354" s="12">
        <v>0</v>
      </c>
      <c r="D354" s="12">
        <v>15675</v>
      </c>
      <c r="E354" s="12">
        <v>42394.81</v>
      </c>
      <c r="F354" s="12">
        <f>C354+D354+E354</f>
        <v>58069.81</v>
      </c>
      <c r="G354" s="12" t="e">
        <f>#REF!-F354</f>
        <v>#REF!</v>
      </c>
      <c r="H354" s="12">
        <v>0</v>
      </c>
      <c r="I354" s="12">
        <v>0</v>
      </c>
      <c r="J354" s="12"/>
      <c r="K354" s="12">
        <f>H354+I354+J354</f>
        <v>0</v>
      </c>
      <c r="L354" s="12" t="e">
        <f>#REF!-K354</f>
        <v>#REF!</v>
      </c>
      <c r="M354" s="12">
        <v>27403.87</v>
      </c>
    </row>
    <row r="355" spans="1:13" ht="33" customHeight="1">
      <c r="A355" s="33"/>
      <c r="B355" s="2" t="s">
        <v>106</v>
      </c>
      <c r="C355" s="11">
        <f aca="true" t="shared" si="98" ref="C355:M355">C356+C357+C358+C359+C360</f>
        <v>0</v>
      </c>
      <c r="D355" s="11">
        <f t="shared" si="98"/>
        <v>5575.7</v>
      </c>
      <c r="E355" s="11">
        <f t="shared" si="98"/>
        <v>244461.7</v>
      </c>
      <c r="F355" s="11">
        <f t="shared" si="98"/>
        <v>250037.4</v>
      </c>
      <c r="G355" s="11" t="e">
        <f t="shared" si="98"/>
        <v>#REF!</v>
      </c>
      <c r="H355" s="11">
        <f t="shared" si="98"/>
        <v>4469</v>
      </c>
      <c r="I355" s="11">
        <f t="shared" si="98"/>
        <v>12561</v>
      </c>
      <c r="J355" s="11">
        <f t="shared" si="98"/>
        <v>32700</v>
      </c>
      <c r="K355" s="11">
        <f t="shared" si="98"/>
        <v>49730</v>
      </c>
      <c r="L355" s="11" t="e">
        <f>L356+L357+L358+L359+L360</f>
        <v>#REF!</v>
      </c>
      <c r="M355" s="11">
        <f t="shared" si="98"/>
        <v>0</v>
      </c>
    </row>
    <row r="356" spans="1:13" ht="29.25" customHeight="1">
      <c r="A356" s="33"/>
      <c r="B356" s="20" t="s">
        <v>130</v>
      </c>
      <c r="C356" s="12">
        <v>0</v>
      </c>
      <c r="D356" s="12">
        <v>5575.7</v>
      </c>
      <c r="E356" s="12">
        <v>15161.7</v>
      </c>
      <c r="F356" s="12">
        <f>C356+D356+E356</f>
        <v>20737.4</v>
      </c>
      <c r="G356" s="12" t="e">
        <f>#REF!-F356</f>
        <v>#REF!</v>
      </c>
      <c r="H356" s="12">
        <v>4469</v>
      </c>
      <c r="I356" s="12">
        <v>8396</v>
      </c>
      <c r="J356" s="12">
        <v>0</v>
      </c>
      <c r="K356" s="12">
        <f>H356+I356+J356</f>
        <v>12865</v>
      </c>
      <c r="L356" s="12" t="e">
        <f>#REF!-K356</f>
        <v>#REF!</v>
      </c>
      <c r="M356" s="12">
        <v>0</v>
      </c>
    </row>
    <row r="357" spans="1:13" ht="29.25" customHeight="1">
      <c r="A357" s="33"/>
      <c r="B357" s="20" t="s">
        <v>131</v>
      </c>
      <c r="C357" s="12">
        <v>0</v>
      </c>
      <c r="D357" s="12">
        <v>0</v>
      </c>
      <c r="E357" s="12">
        <v>0</v>
      </c>
      <c r="F357" s="12">
        <f>C357+D357+E357</f>
        <v>0</v>
      </c>
      <c r="G357" s="12" t="e">
        <f>#REF!-F357</f>
        <v>#REF!</v>
      </c>
      <c r="H357" s="12">
        <v>0</v>
      </c>
      <c r="I357" s="12">
        <v>0</v>
      </c>
      <c r="J357" s="12">
        <v>0</v>
      </c>
      <c r="K357" s="12">
        <f>H357+I357+J357</f>
        <v>0</v>
      </c>
      <c r="L357" s="12" t="e">
        <f>#REF!-K357</f>
        <v>#REF!</v>
      </c>
      <c r="M357" s="12">
        <v>0</v>
      </c>
    </row>
    <row r="358" spans="1:13" ht="29.25" customHeight="1">
      <c r="A358" s="33"/>
      <c r="B358" s="20" t="s">
        <v>137</v>
      </c>
      <c r="C358" s="12">
        <v>0</v>
      </c>
      <c r="D358" s="12">
        <v>0</v>
      </c>
      <c r="E358" s="12">
        <v>47765</v>
      </c>
      <c r="F358" s="12">
        <f>C358+D358+E358</f>
        <v>47765</v>
      </c>
      <c r="G358" s="12" t="e">
        <f>#REF!-F358</f>
        <v>#REF!</v>
      </c>
      <c r="H358" s="12">
        <v>0</v>
      </c>
      <c r="I358" s="12">
        <v>4165</v>
      </c>
      <c r="J358" s="12">
        <v>0</v>
      </c>
      <c r="K358" s="12">
        <f>H358+I358+J358</f>
        <v>4165</v>
      </c>
      <c r="L358" s="12" t="e">
        <f>#REF!-K358</f>
        <v>#REF!</v>
      </c>
      <c r="M358" s="12">
        <v>0</v>
      </c>
    </row>
    <row r="359" spans="1:13" ht="29.25" customHeight="1">
      <c r="A359" s="33"/>
      <c r="B359" s="20" t="s">
        <v>133</v>
      </c>
      <c r="C359" s="12">
        <v>0</v>
      </c>
      <c r="D359" s="12">
        <v>0</v>
      </c>
      <c r="E359" s="12">
        <v>15696</v>
      </c>
      <c r="F359" s="12">
        <f>C359+D359+E359</f>
        <v>15696</v>
      </c>
      <c r="G359" s="18" t="e">
        <f>#REF!-F359</f>
        <v>#REF!</v>
      </c>
      <c r="H359" s="12">
        <v>0</v>
      </c>
      <c r="I359" s="12">
        <v>0</v>
      </c>
      <c r="J359" s="12">
        <v>32700</v>
      </c>
      <c r="K359" s="12">
        <f>H359+I359+J359</f>
        <v>32700</v>
      </c>
      <c r="L359" s="12" t="e">
        <f>#REF!-K359</f>
        <v>#REF!</v>
      </c>
      <c r="M359" s="12">
        <v>0</v>
      </c>
    </row>
    <row r="360" spans="1:13" ht="29.25" customHeight="1">
      <c r="A360" s="33"/>
      <c r="B360" s="20" t="s">
        <v>136</v>
      </c>
      <c r="C360" s="12">
        <v>0</v>
      </c>
      <c r="D360" s="12">
        <v>0</v>
      </c>
      <c r="E360" s="12">
        <v>165839</v>
      </c>
      <c r="F360" s="12">
        <f>C360+D360+E360</f>
        <v>165839</v>
      </c>
      <c r="G360" s="12" t="e">
        <f>#REF!-F360</f>
        <v>#REF!</v>
      </c>
      <c r="H360" s="12">
        <v>0</v>
      </c>
      <c r="I360" s="12">
        <v>0</v>
      </c>
      <c r="J360" s="12">
        <v>0</v>
      </c>
      <c r="K360" s="12">
        <f>H360+I360+J360</f>
        <v>0</v>
      </c>
      <c r="L360" s="12" t="e">
        <f>#REF!-K360</f>
        <v>#REF!</v>
      </c>
      <c r="M360" s="12">
        <v>0</v>
      </c>
    </row>
    <row r="361" spans="1:13" ht="33" customHeight="1">
      <c r="A361" s="33"/>
      <c r="B361" s="2" t="s">
        <v>17</v>
      </c>
      <c r="C361" s="11">
        <f aca="true" t="shared" si="99" ref="C361:M361">C362+C363+C364+C365</f>
        <v>0</v>
      </c>
      <c r="D361" s="11">
        <f t="shared" si="99"/>
        <v>0</v>
      </c>
      <c r="E361" s="11">
        <f t="shared" si="99"/>
        <v>14815.5</v>
      </c>
      <c r="F361" s="11">
        <f t="shared" si="99"/>
        <v>14815.5</v>
      </c>
      <c r="G361" s="11" t="e">
        <f t="shared" si="99"/>
        <v>#REF!</v>
      </c>
      <c r="H361" s="11">
        <f t="shared" si="99"/>
        <v>0</v>
      </c>
      <c r="I361" s="11">
        <f t="shared" si="99"/>
        <v>114863.2</v>
      </c>
      <c r="J361" s="11">
        <f t="shared" si="99"/>
        <v>0</v>
      </c>
      <c r="K361" s="11">
        <f t="shared" si="99"/>
        <v>114863.2</v>
      </c>
      <c r="L361" s="11" t="e">
        <f>L362+L363+L364+L365</f>
        <v>#REF!</v>
      </c>
      <c r="M361" s="11">
        <f t="shared" si="99"/>
        <v>0</v>
      </c>
    </row>
    <row r="362" spans="1:13" ht="29.25" customHeight="1">
      <c r="A362" s="33"/>
      <c r="B362" s="20" t="s">
        <v>130</v>
      </c>
      <c r="C362" s="12">
        <v>0</v>
      </c>
      <c r="D362" s="12">
        <v>0</v>
      </c>
      <c r="E362" s="12">
        <v>0</v>
      </c>
      <c r="F362" s="12">
        <f>C362+D362+E362</f>
        <v>0</v>
      </c>
      <c r="G362" s="12" t="e">
        <f>#REF!-F362</f>
        <v>#REF!</v>
      </c>
      <c r="H362" s="12">
        <v>0</v>
      </c>
      <c r="I362" s="12">
        <v>0</v>
      </c>
      <c r="J362" s="12">
        <v>0</v>
      </c>
      <c r="K362" s="12">
        <f>H362+I362+J362</f>
        <v>0</v>
      </c>
      <c r="L362" s="12" t="e">
        <f>#REF!-K362</f>
        <v>#REF!</v>
      </c>
      <c r="M362" s="12">
        <v>0</v>
      </c>
    </row>
    <row r="363" spans="1:13" ht="29.25" customHeight="1">
      <c r="A363" s="33"/>
      <c r="B363" s="20" t="s">
        <v>132</v>
      </c>
      <c r="C363" s="12">
        <v>0</v>
      </c>
      <c r="D363" s="12">
        <v>0</v>
      </c>
      <c r="E363" s="12">
        <v>0</v>
      </c>
      <c r="F363" s="12">
        <f>C363+D363+E363</f>
        <v>0</v>
      </c>
      <c r="G363" s="12" t="e">
        <f>#REF!-F363</f>
        <v>#REF!</v>
      </c>
      <c r="H363" s="12">
        <v>0</v>
      </c>
      <c r="I363" s="12">
        <v>0</v>
      </c>
      <c r="J363" s="12">
        <v>0</v>
      </c>
      <c r="K363" s="12">
        <f>H363+I363+J363</f>
        <v>0</v>
      </c>
      <c r="L363" s="12" t="e">
        <f>#REF!-K363</f>
        <v>#REF!</v>
      </c>
      <c r="M363" s="12">
        <v>0</v>
      </c>
    </row>
    <row r="364" spans="1:13" ht="29.25" customHeight="1">
      <c r="A364" s="33"/>
      <c r="B364" s="20" t="s">
        <v>134</v>
      </c>
      <c r="C364" s="12">
        <v>0</v>
      </c>
      <c r="D364" s="12">
        <v>0</v>
      </c>
      <c r="E364" s="12">
        <v>7497</v>
      </c>
      <c r="F364" s="12">
        <f>C364+D364+E364</f>
        <v>7497</v>
      </c>
      <c r="G364" s="12" t="e">
        <f>#REF!-F364</f>
        <v>#REF!</v>
      </c>
      <c r="H364" s="12">
        <v>0</v>
      </c>
      <c r="I364" s="12">
        <v>114863.2</v>
      </c>
      <c r="J364" s="12">
        <v>0</v>
      </c>
      <c r="K364" s="12">
        <f>H364+I364+J364</f>
        <v>114863.2</v>
      </c>
      <c r="L364" s="12" t="e">
        <f>#REF!-K364</f>
        <v>#REF!</v>
      </c>
      <c r="M364" s="12">
        <v>0</v>
      </c>
    </row>
    <row r="365" spans="1:13" ht="29.25" customHeight="1">
      <c r="A365" s="33"/>
      <c r="B365" s="20" t="s">
        <v>135</v>
      </c>
      <c r="C365" s="12">
        <v>0</v>
      </c>
      <c r="D365" s="12">
        <v>0</v>
      </c>
      <c r="E365" s="12">
        <v>7318.5</v>
      </c>
      <c r="F365" s="12">
        <f>C365+D365+E365</f>
        <v>7318.5</v>
      </c>
      <c r="G365" s="12" t="e">
        <f>#REF!-F365</f>
        <v>#REF!</v>
      </c>
      <c r="H365" s="12">
        <v>0</v>
      </c>
      <c r="I365" s="12">
        <v>0</v>
      </c>
      <c r="J365" s="12">
        <v>0</v>
      </c>
      <c r="K365" s="12">
        <f>H365+I365+J365</f>
        <v>0</v>
      </c>
      <c r="L365" s="12" t="e">
        <f>#REF!-K365</f>
        <v>#REF!</v>
      </c>
      <c r="M365" s="12">
        <v>0</v>
      </c>
    </row>
    <row r="366" spans="1:13" ht="28.5" customHeight="1">
      <c r="A366" s="33"/>
      <c r="B366" s="2" t="s">
        <v>50</v>
      </c>
      <c r="C366" s="11">
        <f aca="true" t="shared" si="100" ref="C366:M366">C367+C368+C369+C370+C371+C372+C373</f>
        <v>1732.64</v>
      </c>
      <c r="D366" s="11">
        <f t="shared" si="100"/>
        <v>43645.07</v>
      </c>
      <c r="E366" s="11">
        <f t="shared" si="100"/>
        <v>62057.27</v>
      </c>
      <c r="F366" s="11">
        <f t="shared" si="100"/>
        <v>107434.98</v>
      </c>
      <c r="G366" s="11" t="e">
        <f t="shared" si="100"/>
        <v>#REF!</v>
      </c>
      <c r="H366" s="11">
        <f t="shared" si="100"/>
        <v>44971.2</v>
      </c>
      <c r="I366" s="11">
        <f t="shared" si="100"/>
        <v>76460.09</v>
      </c>
      <c r="J366" s="11">
        <f t="shared" si="100"/>
        <v>0</v>
      </c>
      <c r="K366" s="11">
        <f t="shared" si="100"/>
        <v>121431.29</v>
      </c>
      <c r="L366" s="11" t="e">
        <f t="shared" si="100"/>
        <v>#REF!</v>
      </c>
      <c r="M366" s="11">
        <f t="shared" si="100"/>
        <v>0</v>
      </c>
    </row>
    <row r="367" spans="1:13" ht="28.5" customHeight="1">
      <c r="A367" s="33"/>
      <c r="B367" s="20" t="s">
        <v>130</v>
      </c>
      <c r="C367" s="12">
        <v>0</v>
      </c>
      <c r="D367" s="12">
        <v>0</v>
      </c>
      <c r="E367" s="12">
        <v>0</v>
      </c>
      <c r="F367" s="12">
        <f aca="true" t="shared" si="101" ref="F367:F373">C367+D367+E367</f>
        <v>0</v>
      </c>
      <c r="G367" s="12" t="e">
        <f>#REF!-F367</f>
        <v>#REF!</v>
      </c>
      <c r="H367" s="12">
        <v>0</v>
      </c>
      <c r="I367" s="12">
        <v>0</v>
      </c>
      <c r="J367" s="12">
        <v>0</v>
      </c>
      <c r="K367" s="12">
        <f aca="true" t="shared" si="102" ref="K367:K373">H367+I367+J367</f>
        <v>0</v>
      </c>
      <c r="L367" s="12" t="e">
        <f>#REF!-K367</f>
        <v>#REF!</v>
      </c>
      <c r="M367" s="12">
        <v>0</v>
      </c>
    </row>
    <row r="368" spans="1:13" ht="35.25" customHeight="1">
      <c r="A368" s="33"/>
      <c r="B368" s="20" t="s">
        <v>131</v>
      </c>
      <c r="C368" s="12">
        <v>0</v>
      </c>
      <c r="D368" s="12">
        <v>0</v>
      </c>
      <c r="E368" s="12">
        <v>0</v>
      </c>
      <c r="F368" s="12">
        <f t="shared" si="101"/>
        <v>0</v>
      </c>
      <c r="G368" s="12" t="e">
        <f>#REF!-F368</f>
        <v>#REF!</v>
      </c>
      <c r="H368" s="12">
        <v>0</v>
      </c>
      <c r="I368" s="12">
        <v>0</v>
      </c>
      <c r="J368" s="12">
        <v>0</v>
      </c>
      <c r="K368" s="12">
        <f t="shared" si="102"/>
        <v>0</v>
      </c>
      <c r="L368" s="12" t="e">
        <f>#REF!-K368</f>
        <v>#REF!</v>
      </c>
      <c r="M368" s="12">
        <v>0</v>
      </c>
    </row>
    <row r="369" spans="1:13" ht="28.5" customHeight="1">
      <c r="A369" s="33"/>
      <c r="B369" s="20" t="s">
        <v>137</v>
      </c>
      <c r="C369" s="12">
        <v>0</v>
      </c>
      <c r="D369" s="12">
        <v>0</v>
      </c>
      <c r="E369" s="12">
        <v>0</v>
      </c>
      <c r="F369" s="12">
        <f t="shared" si="101"/>
        <v>0</v>
      </c>
      <c r="G369" s="12" t="e">
        <f>#REF!-F369</f>
        <v>#REF!</v>
      </c>
      <c r="H369" s="12">
        <v>0</v>
      </c>
      <c r="I369" s="12">
        <v>0</v>
      </c>
      <c r="J369" s="12">
        <v>0</v>
      </c>
      <c r="K369" s="12">
        <f t="shared" si="102"/>
        <v>0</v>
      </c>
      <c r="L369" s="12" t="e">
        <f>#REF!-K369</f>
        <v>#REF!</v>
      </c>
      <c r="M369" s="12">
        <v>0</v>
      </c>
    </row>
    <row r="370" spans="1:13" ht="28.5" customHeight="1">
      <c r="A370" s="33"/>
      <c r="B370" s="20" t="s">
        <v>132</v>
      </c>
      <c r="C370" s="12">
        <v>0</v>
      </c>
      <c r="D370" s="12">
        <v>0</v>
      </c>
      <c r="E370" s="12">
        <v>0</v>
      </c>
      <c r="F370" s="12">
        <f t="shared" si="101"/>
        <v>0</v>
      </c>
      <c r="G370" s="12" t="e">
        <f>#REF!-F370</f>
        <v>#REF!</v>
      </c>
      <c r="H370" s="12">
        <v>0</v>
      </c>
      <c r="I370" s="12">
        <v>0</v>
      </c>
      <c r="J370" s="12">
        <v>0</v>
      </c>
      <c r="K370" s="12">
        <f t="shared" si="102"/>
        <v>0</v>
      </c>
      <c r="L370" s="12" t="e">
        <f>#REF!-K370</f>
        <v>#REF!</v>
      </c>
      <c r="M370" s="12">
        <v>0</v>
      </c>
    </row>
    <row r="371" spans="1:13" ht="30" customHeight="1">
      <c r="A371" s="33"/>
      <c r="B371" s="20" t="s">
        <v>133</v>
      </c>
      <c r="C371" s="12">
        <v>0</v>
      </c>
      <c r="D371" s="12">
        <v>0</v>
      </c>
      <c r="E371" s="12">
        <v>0</v>
      </c>
      <c r="F371" s="12">
        <f t="shared" si="101"/>
        <v>0</v>
      </c>
      <c r="G371" s="12" t="e">
        <f>#REF!-F371</f>
        <v>#REF!</v>
      </c>
      <c r="H371" s="12">
        <v>0</v>
      </c>
      <c r="I371" s="12">
        <v>0</v>
      </c>
      <c r="J371" s="12">
        <v>0</v>
      </c>
      <c r="K371" s="12">
        <f t="shared" si="102"/>
        <v>0</v>
      </c>
      <c r="L371" s="12" t="e">
        <f>#REF!-K371</f>
        <v>#REF!</v>
      </c>
      <c r="M371" s="12">
        <v>0</v>
      </c>
    </row>
    <row r="372" spans="1:13" ht="28.5" customHeight="1">
      <c r="A372" s="33"/>
      <c r="B372" s="20" t="s">
        <v>134</v>
      </c>
      <c r="C372" s="12">
        <v>1732.64</v>
      </c>
      <c r="D372" s="12">
        <v>43645.07</v>
      </c>
      <c r="E372" s="12">
        <v>62057.27</v>
      </c>
      <c r="F372" s="12">
        <f t="shared" si="101"/>
        <v>107434.98</v>
      </c>
      <c r="G372" s="12" t="e">
        <f>#REF!-F372</f>
        <v>#REF!</v>
      </c>
      <c r="H372" s="12">
        <v>44971.2</v>
      </c>
      <c r="I372" s="12">
        <v>76460.09</v>
      </c>
      <c r="J372" s="12">
        <v>0</v>
      </c>
      <c r="K372" s="12">
        <f t="shared" si="102"/>
        <v>121431.29</v>
      </c>
      <c r="L372" s="12" t="e">
        <f>#REF!-K372</f>
        <v>#REF!</v>
      </c>
      <c r="M372" s="12">
        <v>0</v>
      </c>
    </row>
    <row r="373" spans="1:13" ht="28.5" customHeight="1">
      <c r="A373" s="33"/>
      <c r="B373" s="20" t="s">
        <v>136</v>
      </c>
      <c r="C373" s="12">
        <v>0</v>
      </c>
      <c r="D373" s="12">
        <v>0</v>
      </c>
      <c r="E373" s="12">
        <v>0</v>
      </c>
      <c r="F373" s="12">
        <f t="shared" si="101"/>
        <v>0</v>
      </c>
      <c r="G373" s="12" t="e">
        <f>#REF!-F373</f>
        <v>#REF!</v>
      </c>
      <c r="H373" s="12">
        <v>0</v>
      </c>
      <c r="I373" s="12">
        <v>0</v>
      </c>
      <c r="J373" s="12">
        <v>0</v>
      </c>
      <c r="K373" s="12">
        <f t="shared" si="102"/>
        <v>0</v>
      </c>
      <c r="L373" s="12" t="e">
        <f>#REF!-K373</f>
        <v>#REF!</v>
      </c>
      <c r="M373" s="12">
        <v>0</v>
      </c>
    </row>
    <row r="374" spans="1:13" ht="34.5" customHeight="1">
      <c r="A374" s="33"/>
      <c r="B374" s="2" t="s">
        <v>25</v>
      </c>
      <c r="C374" s="11">
        <f aca="true" t="shared" si="103" ref="C374:M374">C375+C376+C377+C378</f>
        <v>0</v>
      </c>
      <c r="D374" s="11">
        <f t="shared" si="103"/>
        <v>84328.96999999999</v>
      </c>
      <c r="E374" s="11">
        <f t="shared" si="103"/>
        <v>88886.01999999999</v>
      </c>
      <c r="F374" s="11">
        <f t="shared" si="103"/>
        <v>173214.99</v>
      </c>
      <c r="G374" s="11" t="e">
        <f t="shared" si="103"/>
        <v>#REF!</v>
      </c>
      <c r="H374" s="11">
        <f t="shared" si="103"/>
        <v>150345.24</v>
      </c>
      <c r="I374" s="11">
        <f t="shared" si="103"/>
        <v>763</v>
      </c>
      <c r="J374" s="11">
        <f t="shared" si="103"/>
        <v>79219.07</v>
      </c>
      <c r="K374" s="11">
        <f t="shared" si="103"/>
        <v>230327.31</v>
      </c>
      <c r="L374" s="11" t="e">
        <f t="shared" si="103"/>
        <v>#REF!</v>
      </c>
      <c r="M374" s="11">
        <f t="shared" si="103"/>
        <v>0</v>
      </c>
    </row>
    <row r="375" spans="1:13" ht="29.25" customHeight="1">
      <c r="A375" s="33"/>
      <c r="B375" s="20" t="s">
        <v>130</v>
      </c>
      <c r="C375" s="12">
        <v>0</v>
      </c>
      <c r="D375" s="12">
        <v>59237.2</v>
      </c>
      <c r="E375" s="12">
        <v>64896.95</v>
      </c>
      <c r="F375" s="12">
        <f>C375+D375+E375</f>
        <v>124134.15</v>
      </c>
      <c r="G375" s="12" t="e">
        <f>#REF!-F375</f>
        <v>#REF!</v>
      </c>
      <c r="H375" s="12">
        <v>136259</v>
      </c>
      <c r="I375" s="12">
        <v>0</v>
      </c>
      <c r="J375" s="12">
        <v>70191.45</v>
      </c>
      <c r="K375" s="12">
        <f>H375+I375+J375</f>
        <v>206450.45</v>
      </c>
      <c r="L375" s="12" t="e">
        <f>#REF!-K375</f>
        <v>#REF!</v>
      </c>
      <c r="M375" s="12">
        <v>0</v>
      </c>
    </row>
    <row r="376" spans="1:13" ht="29.25" customHeight="1">
      <c r="A376" s="33"/>
      <c r="B376" s="20" t="s">
        <v>132</v>
      </c>
      <c r="C376" s="12">
        <v>0</v>
      </c>
      <c r="D376" s="12">
        <v>1584.85</v>
      </c>
      <c r="E376" s="12">
        <v>3998.4</v>
      </c>
      <c r="F376" s="12">
        <f>C376+D376+E376</f>
        <v>5583.25</v>
      </c>
      <c r="G376" s="12" t="e">
        <f>#REF!-F376</f>
        <v>#REF!</v>
      </c>
      <c r="H376" s="12">
        <v>786.59</v>
      </c>
      <c r="I376" s="12">
        <v>0</v>
      </c>
      <c r="J376" s="12">
        <v>2906.94</v>
      </c>
      <c r="K376" s="12">
        <f>H376+I376+J376</f>
        <v>3693.53</v>
      </c>
      <c r="L376" s="12" t="e">
        <f>#REF!-K376</f>
        <v>#REF!</v>
      </c>
      <c r="M376" s="12">
        <v>0</v>
      </c>
    </row>
    <row r="377" spans="1:13" ht="29.25" customHeight="1">
      <c r="A377" s="33"/>
      <c r="B377" s="20" t="s">
        <v>134</v>
      </c>
      <c r="C377" s="12">
        <v>0</v>
      </c>
      <c r="D377" s="12">
        <v>11749.72</v>
      </c>
      <c r="E377" s="12">
        <v>7719.53</v>
      </c>
      <c r="F377" s="12">
        <f>C377+D377+E377</f>
        <v>19469.25</v>
      </c>
      <c r="G377" s="12" t="e">
        <f>#REF!-F377</f>
        <v>#REF!</v>
      </c>
      <c r="H377" s="12">
        <v>4980.5</v>
      </c>
      <c r="I377" s="12">
        <v>763</v>
      </c>
      <c r="J377" s="12">
        <v>5910.05</v>
      </c>
      <c r="K377" s="12">
        <f>H377+I377+J377</f>
        <v>11653.55</v>
      </c>
      <c r="L377" s="12" t="e">
        <f>#REF!-K377</f>
        <v>#REF!</v>
      </c>
      <c r="M377" s="12">
        <v>0</v>
      </c>
    </row>
    <row r="378" spans="1:13" ht="29.25" customHeight="1">
      <c r="A378" s="33"/>
      <c r="B378" s="20" t="s">
        <v>135</v>
      </c>
      <c r="C378" s="12">
        <v>0</v>
      </c>
      <c r="D378" s="12">
        <v>11757.2</v>
      </c>
      <c r="E378" s="12">
        <v>12271.14</v>
      </c>
      <c r="F378" s="12">
        <f>C378+D378+E378</f>
        <v>24028.34</v>
      </c>
      <c r="G378" s="12" t="e">
        <f>#REF!-F378</f>
        <v>#REF!</v>
      </c>
      <c r="H378" s="12">
        <v>8319.15</v>
      </c>
      <c r="I378" s="12">
        <v>0</v>
      </c>
      <c r="J378" s="12">
        <v>210.63</v>
      </c>
      <c r="K378" s="12">
        <f>H378+I378+J378</f>
        <v>8529.779999999999</v>
      </c>
      <c r="L378" s="12" t="e">
        <f>#REF!-K378</f>
        <v>#REF!</v>
      </c>
      <c r="M378" s="12">
        <v>0</v>
      </c>
    </row>
    <row r="379" spans="1:13" ht="43.5" customHeight="1">
      <c r="A379" s="33"/>
      <c r="B379" s="2" t="s">
        <v>30</v>
      </c>
      <c r="C379" s="11">
        <f aca="true" t="shared" si="104" ref="C379:K379">C380+C381+C382+C383</f>
        <v>0</v>
      </c>
      <c r="D379" s="11">
        <f t="shared" si="104"/>
        <v>0</v>
      </c>
      <c r="E379" s="11">
        <f t="shared" si="104"/>
        <v>0</v>
      </c>
      <c r="F379" s="11">
        <f t="shared" si="104"/>
        <v>0</v>
      </c>
      <c r="G379" s="11" t="e">
        <f t="shared" si="104"/>
        <v>#REF!</v>
      </c>
      <c r="H379" s="11">
        <f t="shared" si="104"/>
        <v>0</v>
      </c>
      <c r="I379" s="11">
        <f t="shared" si="104"/>
        <v>0</v>
      </c>
      <c r="J379" s="11">
        <f t="shared" si="104"/>
        <v>44110.200000000004</v>
      </c>
      <c r="K379" s="11">
        <f t="shared" si="104"/>
        <v>44110.200000000004</v>
      </c>
      <c r="L379" s="11" t="e">
        <f>L380+L381+L382+L383</f>
        <v>#REF!</v>
      </c>
      <c r="M379" s="11">
        <f>M380+M381+M382+M383</f>
        <v>0</v>
      </c>
    </row>
    <row r="380" spans="1:13" ht="29.25" customHeight="1">
      <c r="A380" s="33"/>
      <c r="B380" s="20" t="s">
        <v>130</v>
      </c>
      <c r="C380" s="12">
        <v>0</v>
      </c>
      <c r="D380" s="12">
        <v>0</v>
      </c>
      <c r="E380" s="12">
        <v>0</v>
      </c>
      <c r="F380" s="12">
        <f>C380+D380+E380</f>
        <v>0</v>
      </c>
      <c r="G380" s="12" t="e">
        <f>#REF!-F380</f>
        <v>#REF!</v>
      </c>
      <c r="H380" s="12">
        <v>0</v>
      </c>
      <c r="I380" s="12">
        <v>0</v>
      </c>
      <c r="J380" s="12">
        <v>25372.38</v>
      </c>
      <c r="K380" s="12">
        <f>H380+I380+J380</f>
        <v>25372.38</v>
      </c>
      <c r="L380" s="12" t="e">
        <f>#REF!-K380</f>
        <v>#REF!</v>
      </c>
      <c r="M380" s="12">
        <v>0</v>
      </c>
    </row>
    <row r="381" spans="1:13" ht="29.25" customHeight="1">
      <c r="A381" s="33"/>
      <c r="B381" s="20" t="s">
        <v>132</v>
      </c>
      <c r="C381" s="12">
        <v>0</v>
      </c>
      <c r="D381" s="12">
        <v>0</v>
      </c>
      <c r="E381" s="12">
        <v>0</v>
      </c>
      <c r="F381" s="12">
        <f>C381+D381+E381</f>
        <v>0</v>
      </c>
      <c r="G381" s="12" t="e">
        <f>#REF!-F381</f>
        <v>#REF!</v>
      </c>
      <c r="H381" s="12">
        <v>0</v>
      </c>
      <c r="I381" s="12">
        <v>0</v>
      </c>
      <c r="J381" s="12">
        <v>0</v>
      </c>
      <c r="K381" s="12">
        <f>H381+I381+J381</f>
        <v>0</v>
      </c>
      <c r="L381" s="12" t="e">
        <f>#REF!-K381</f>
        <v>#REF!</v>
      </c>
      <c r="M381" s="12">
        <v>0</v>
      </c>
    </row>
    <row r="382" spans="1:13" ht="29.25" customHeight="1">
      <c r="A382" s="33"/>
      <c r="B382" s="20" t="s">
        <v>134</v>
      </c>
      <c r="C382" s="12">
        <v>0</v>
      </c>
      <c r="D382" s="12">
        <v>0</v>
      </c>
      <c r="E382" s="12">
        <v>0</v>
      </c>
      <c r="F382" s="12">
        <f>C382+D382+E382</f>
        <v>0</v>
      </c>
      <c r="G382" s="12" t="e">
        <f>#REF!-F382</f>
        <v>#REF!</v>
      </c>
      <c r="H382" s="12">
        <v>0</v>
      </c>
      <c r="I382" s="12">
        <v>0</v>
      </c>
      <c r="J382" s="12">
        <v>9650.13</v>
      </c>
      <c r="K382" s="12">
        <f>H382+I382+J382</f>
        <v>9650.13</v>
      </c>
      <c r="L382" s="12" t="e">
        <f>#REF!-K382</f>
        <v>#REF!</v>
      </c>
      <c r="M382" s="12">
        <v>0</v>
      </c>
    </row>
    <row r="383" spans="1:13" ht="29.25" customHeight="1">
      <c r="A383" s="33"/>
      <c r="B383" s="20" t="s">
        <v>135</v>
      </c>
      <c r="C383" s="12">
        <v>0</v>
      </c>
      <c r="D383" s="12">
        <v>0</v>
      </c>
      <c r="E383" s="12">
        <v>0</v>
      </c>
      <c r="F383" s="12">
        <f>C383+D383+E383</f>
        <v>0</v>
      </c>
      <c r="G383" s="12" t="e">
        <f>#REF!-F383</f>
        <v>#REF!</v>
      </c>
      <c r="H383" s="12">
        <v>0</v>
      </c>
      <c r="I383" s="12">
        <v>0</v>
      </c>
      <c r="J383" s="12">
        <v>9087.69</v>
      </c>
      <c r="K383" s="12">
        <f>H383+I383+J383</f>
        <v>9087.69</v>
      </c>
      <c r="L383" s="12" t="e">
        <f>#REF!-K383</f>
        <v>#REF!</v>
      </c>
      <c r="M383" s="12">
        <v>0</v>
      </c>
    </row>
    <row r="384" spans="1:13" ht="40.5" customHeight="1">
      <c r="A384" s="34"/>
      <c r="B384" s="2" t="s">
        <v>8</v>
      </c>
      <c r="C384" s="11">
        <f aca="true" t="shared" si="105" ref="C384:M384">C361+C355+C352+C347+C339+C366+C374+C379</f>
        <v>1732.64</v>
      </c>
      <c r="D384" s="11">
        <f t="shared" si="105"/>
        <v>260171.83999999997</v>
      </c>
      <c r="E384" s="11">
        <f t="shared" si="105"/>
        <v>590156.3400000001</v>
      </c>
      <c r="F384" s="11">
        <f t="shared" si="105"/>
        <v>852060.82</v>
      </c>
      <c r="G384" s="11" t="e">
        <f t="shared" si="105"/>
        <v>#REF!</v>
      </c>
      <c r="H384" s="11">
        <f t="shared" si="105"/>
        <v>199785.44</v>
      </c>
      <c r="I384" s="11">
        <f t="shared" si="105"/>
        <v>204647.28999999998</v>
      </c>
      <c r="J384" s="11">
        <f t="shared" si="105"/>
        <v>273623.47000000003</v>
      </c>
      <c r="K384" s="11">
        <f t="shared" si="105"/>
        <v>678056.2</v>
      </c>
      <c r="L384" s="11" t="e">
        <f t="shared" si="105"/>
        <v>#REF!</v>
      </c>
      <c r="M384" s="11">
        <f t="shared" si="105"/>
        <v>563131.12</v>
      </c>
    </row>
    <row r="385" spans="1:13" ht="37.5" customHeight="1">
      <c r="A385" s="29" t="s">
        <v>138</v>
      </c>
      <c r="B385" s="2" t="s">
        <v>106</v>
      </c>
      <c r="C385" s="11">
        <f aca="true" t="shared" si="106" ref="C385:M385">C386+C387+C388</f>
        <v>0</v>
      </c>
      <c r="D385" s="11">
        <f t="shared" si="106"/>
        <v>0</v>
      </c>
      <c r="E385" s="11">
        <f t="shared" si="106"/>
        <v>0</v>
      </c>
      <c r="F385" s="11">
        <f t="shared" si="106"/>
        <v>0</v>
      </c>
      <c r="G385" s="11" t="e">
        <f t="shared" si="106"/>
        <v>#REF!</v>
      </c>
      <c r="H385" s="11">
        <f t="shared" si="106"/>
        <v>0</v>
      </c>
      <c r="I385" s="11">
        <f t="shared" si="106"/>
        <v>0</v>
      </c>
      <c r="J385" s="11">
        <f t="shared" si="106"/>
        <v>0</v>
      </c>
      <c r="K385" s="11">
        <f t="shared" si="106"/>
        <v>0</v>
      </c>
      <c r="L385" s="11" t="e">
        <f t="shared" si="106"/>
        <v>#REF!</v>
      </c>
      <c r="M385" s="11">
        <f t="shared" si="106"/>
        <v>0</v>
      </c>
    </row>
    <row r="386" spans="1:13" ht="32.25" customHeight="1">
      <c r="A386" s="30"/>
      <c r="B386" s="3" t="s">
        <v>139</v>
      </c>
      <c r="C386" s="12">
        <v>0</v>
      </c>
      <c r="D386" s="12">
        <v>0</v>
      </c>
      <c r="E386" s="12">
        <v>0</v>
      </c>
      <c r="F386" s="12">
        <f>C386+D386+E386</f>
        <v>0</v>
      </c>
      <c r="G386" s="12" t="e">
        <f>#REF!-F386</f>
        <v>#REF!</v>
      </c>
      <c r="H386" s="12">
        <v>0</v>
      </c>
      <c r="I386" s="12">
        <v>0</v>
      </c>
      <c r="J386" s="12">
        <v>0</v>
      </c>
      <c r="K386" s="12">
        <f>H386+I386+J386</f>
        <v>0</v>
      </c>
      <c r="L386" s="12" t="e">
        <f>#REF!-K386</f>
        <v>#REF!</v>
      </c>
      <c r="M386" s="12">
        <v>0</v>
      </c>
    </row>
    <row r="387" spans="1:13" ht="36" customHeight="1">
      <c r="A387" s="30"/>
      <c r="B387" s="3" t="s">
        <v>140</v>
      </c>
      <c r="C387" s="12">
        <v>0</v>
      </c>
      <c r="D387" s="12">
        <v>0</v>
      </c>
      <c r="E387" s="12">
        <v>0</v>
      </c>
      <c r="F387" s="12">
        <f>C387+D387+E387</f>
        <v>0</v>
      </c>
      <c r="G387" s="12" t="e">
        <f>#REF!-F387</f>
        <v>#REF!</v>
      </c>
      <c r="H387" s="12">
        <v>0</v>
      </c>
      <c r="I387" s="12">
        <v>0</v>
      </c>
      <c r="J387" s="12">
        <v>0</v>
      </c>
      <c r="K387" s="12">
        <f>H387+I387+J387</f>
        <v>0</v>
      </c>
      <c r="L387" s="12" t="e">
        <f>#REF!-K387</f>
        <v>#REF!</v>
      </c>
      <c r="M387" s="12">
        <v>0</v>
      </c>
    </row>
    <row r="388" spans="1:13" ht="36" customHeight="1">
      <c r="A388" s="30"/>
      <c r="B388" s="3" t="s">
        <v>141</v>
      </c>
      <c r="C388" s="12">
        <v>0</v>
      </c>
      <c r="D388" s="12">
        <v>0</v>
      </c>
      <c r="E388" s="12">
        <v>0</v>
      </c>
      <c r="F388" s="12">
        <f>C388+D388+E388</f>
        <v>0</v>
      </c>
      <c r="G388" s="12" t="e">
        <f>#REF!-F388</f>
        <v>#REF!</v>
      </c>
      <c r="H388" s="12">
        <v>0</v>
      </c>
      <c r="I388" s="12">
        <v>0</v>
      </c>
      <c r="J388" s="12">
        <v>0</v>
      </c>
      <c r="K388" s="12">
        <f>H388+I388+J388</f>
        <v>0</v>
      </c>
      <c r="L388" s="12" t="e">
        <f>#REF!-K388</f>
        <v>#REF!</v>
      </c>
      <c r="M388" s="12">
        <v>0</v>
      </c>
    </row>
    <row r="389" spans="1:13" ht="33.75" customHeight="1">
      <c r="A389" s="30"/>
      <c r="B389" s="2" t="s">
        <v>23</v>
      </c>
      <c r="C389" s="11">
        <f aca="true" t="shared" si="107" ref="C389:M389">C390+C391+C392</f>
        <v>0</v>
      </c>
      <c r="D389" s="11">
        <f t="shared" si="107"/>
        <v>0</v>
      </c>
      <c r="E389" s="11">
        <f t="shared" si="107"/>
        <v>0</v>
      </c>
      <c r="F389" s="11">
        <f t="shared" si="107"/>
        <v>0</v>
      </c>
      <c r="G389" s="11" t="e">
        <f t="shared" si="107"/>
        <v>#REF!</v>
      </c>
      <c r="H389" s="11">
        <f t="shared" si="107"/>
        <v>0</v>
      </c>
      <c r="I389" s="11">
        <f t="shared" si="107"/>
        <v>14161</v>
      </c>
      <c r="J389" s="11">
        <f t="shared" si="107"/>
        <v>0</v>
      </c>
      <c r="K389" s="11">
        <f t="shared" si="107"/>
        <v>14161</v>
      </c>
      <c r="L389" s="11" t="e">
        <f t="shared" si="107"/>
        <v>#REF!</v>
      </c>
      <c r="M389" s="11">
        <f t="shared" si="107"/>
        <v>0</v>
      </c>
    </row>
    <row r="390" spans="1:13" ht="33.75" customHeight="1">
      <c r="A390" s="30"/>
      <c r="B390" s="3" t="s">
        <v>139</v>
      </c>
      <c r="C390" s="12">
        <v>0</v>
      </c>
      <c r="D390" s="12">
        <v>0</v>
      </c>
      <c r="E390" s="12">
        <v>0</v>
      </c>
      <c r="F390" s="12">
        <f>C390+D390+E390</f>
        <v>0</v>
      </c>
      <c r="G390" s="12" t="e">
        <f>#REF!-F390</f>
        <v>#REF!</v>
      </c>
      <c r="H390" s="12">
        <v>0</v>
      </c>
      <c r="I390" s="12">
        <v>14161</v>
      </c>
      <c r="J390" s="18">
        <v>0</v>
      </c>
      <c r="K390" s="12">
        <f>H390+I390+J390</f>
        <v>14161</v>
      </c>
      <c r="L390" s="12" t="e">
        <f>#REF!-K390</f>
        <v>#REF!</v>
      </c>
      <c r="M390" s="12">
        <v>0</v>
      </c>
    </row>
    <row r="391" spans="1:13" ht="36" customHeight="1">
      <c r="A391" s="30"/>
      <c r="B391" s="3" t="s">
        <v>140</v>
      </c>
      <c r="C391" s="12">
        <v>0</v>
      </c>
      <c r="D391" s="12">
        <v>0</v>
      </c>
      <c r="E391" s="12">
        <v>0</v>
      </c>
      <c r="F391" s="12">
        <f>C391+D391+E391</f>
        <v>0</v>
      </c>
      <c r="G391" s="12" t="e">
        <f>#REF!-F391</f>
        <v>#REF!</v>
      </c>
      <c r="H391" s="12">
        <v>0</v>
      </c>
      <c r="I391" s="12">
        <v>0</v>
      </c>
      <c r="J391" s="12">
        <v>0</v>
      </c>
      <c r="K391" s="12">
        <f>H391+I391+J391</f>
        <v>0</v>
      </c>
      <c r="L391" s="12" t="e">
        <f>#REF!-K391</f>
        <v>#REF!</v>
      </c>
      <c r="M391" s="12">
        <v>0</v>
      </c>
    </row>
    <row r="392" spans="1:13" ht="36" customHeight="1">
      <c r="A392" s="30"/>
      <c r="B392" s="3" t="s">
        <v>141</v>
      </c>
      <c r="C392" s="12">
        <v>0</v>
      </c>
      <c r="D392" s="12">
        <v>0</v>
      </c>
      <c r="E392" s="12">
        <v>0</v>
      </c>
      <c r="F392" s="12">
        <f>C392+D392+E392</f>
        <v>0</v>
      </c>
      <c r="G392" s="12" t="e">
        <f>#REF!-F392</f>
        <v>#REF!</v>
      </c>
      <c r="H392" s="12">
        <v>0</v>
      </c>
      <c r="I392" s="12">
        <v>0</v>
      </c>
      <c r="J392" s="12">
        <v>0</v>
      </c>
      <c r="K392" s="12">
        <f>H392+I392+J392</f>
        <v>0</v>
      </c>
      <c r="L392" s="12" t="e">
        <f>#REF!-K392</f>
        <v>#REF!</v>
      </c>
      <c r="M392" s="12">
        <v>0</v>
      </c>
    </row>
    <row r="393" spans="1:13" ht="51.75" customHeight="1">
      <c r="A393" s="31"/>
      <c r="B393" s="2" t="s">
        <v>8</v>
      </c>
      <c r="C393" s="10">
        <f aca="true" t="shared" si="108" ref="C393:M393">C389+C385</f>
        <v>0</v>
      </c>
      <c r="D393" s="10">
        <f t="shared" si="108"/>
        <v>0</v>
      </c>
      <c r="E393" s="10">
        <f t="shared" si="108"/>
        <v>0</v>
      </c>
      <c r="F393" s="10">
        <f t="shared" si="108"/>
        <v>0</v>
      </c>
      <c r="G393" s="10" t="e">
        <f t="shared" si="108"/>
        <v>#REF!</v>
      </c>
      <c r="H393" s="10">
        <f t="shared" si="108"/>
        <v>0</v>
      </c>
      <c r="I393" s="10">
        <f t="shared" si="108"/>
        <v>14161</v>
      </c>
      <c r="J393" s="10">
        <f t="shared" si="108"/>
        <v>0</v>
      </c>
      <c r="K393" s="10">
        <f t="shared" si="108"/>
        <v>14161</v>
      </c>
      <c r="L393" s="10" t="e">
        <f>L389+L385</f>
        <v>#REF!</v>
      </c>
      <c r="M393" s="10">
        <f t="shared" si="108"/>
        <v>0</v>
      </c>
    </row>
    <row r="394" spans="1:13" ht="33.75" customHeight="1">
      <c r="A394" s="24" t="s">
        <v>142</v>
      </c>
      <c r="B394" s="3" t="s">
        <v>40</v>
      </c>
      <c r="C394" s="13">
        <v>0</v>
      </c>
      <c r="D394" s="13">
        <v>74987.85</v>
      </c>
      <c r="E394" s="12">
        <v>136830.96</v>
      </c>
      <c r="F394" s="13">
        <f>C394+D394+E394</f>
        <v>211818.81</v>
      </c>
      <c r="G394" s="13" t="e">
        <f>#REF!-F394</f>
        <v>#REF!</v>
      </c>
      <c r="H394" s="13">
        <v>74987.85</v>
      </c>
      <c r="I394" s="13">
        <v>70721.7</v>
      </c>
      <c r="J394" s="13">
        <v>80771.25</v>
      </c>
      <c r="K394" s="13">
        <f>H394+I394+J394</f>
        <v>226480.8</v>
      </c>
      <c r="L394" s="13" t="e">
        <f>#REF!-K394</f>
        <v>#REF!</v>
      </c>
      <c r="M394" s="13">
        <v>328228.18</v>
      </c>
    </row>
    <row r="395" spans="1:13" ht="33.75" customHeight="1">
      <c r="A395" s="27"/>
      <c r="B395" s="3" t="s">
        <v>25</v>
      </c>
      <c r="C395" s="13">
        <v>0</v>
      </c>
      <c r="D395" s="13">
        <v>0</v>
      </c>
      <c r="E395" s="12">
        <v>63117.6</v>
      </c>
      <c r="F395" s="13">
        <f>C395+D395+E395</f>
        <v>63117.6</v>
      </c>
      <c r="G395" s="13" t="e">
        <f>#REF!-F395</f>
        <v>#REF!</v>
      </c>
      <c r="H395" s="13">
        <v>0</v>
      </c>
      <c r="I395" s="13">
        <v>0</v>
      </c>
      <c r="J395" s="13">
        <v>0</v>
      </c>
      <c r="K395" s="13">
        <f>H395+I395+J395</f>
        <v>0</v>
      </c>
      <c r="L395" s="13" t="e">
        <f>#REF!-K395</f>
        <v>#REF!</v>
      </c>
      <c r="M395" s="13">
        <v>0</v>
      </c>
    </row>
    <row r="396" spans="1:13" ht="33.75" customHeight="1">
      <c r="A396" s="27"/>
      <c r="B396" s="3" t="s">
        <v>42</v>
      </c>
      <c r="C396" s="13">
        <v>0</v>
      </c>
      <c r="D396" s="13">
        <v>0</v>
      </c>
      <c r="E396" s="18">
        <v>0</v>
      </c>
      <c r="F396" s="13">
        <f>C396+D396+E396</f>
        <v>0</v>
      </c>
      <c r="G396" s="13" t="e">
        <f>#REF!-F396</f>
        <v>#REF!</v>
      </c>
      <c r="H396" s="13">
        <v>0</v>
      </c>
      <c r="I396" s="13">
        <v>0</v>
      </c>
      <c r="J396" s="13">
        <v>0</v>
      </c>
      <c r="K396" s="13">
        <f>H396+I396+J396</f>
        <v>0</v>
      </c>
      <c r="L396" s="13" t="e">
        <f>#REF!-K396</f>
        <v>#REF!</v>
      </c>
      <c r="M396" s="13">
        <v>0</v>
      </c>
    </row>
    <row r="397" spans="1:13" ht="51.75" customHeight="1">
      <c r="A397" s="28"/>
      <c r="B397" s="2" t="s">
        <v>8</v>
      </c>
      <c r="C397" s="11">
        <f aca="true" t="shared" si="109" ref="C397:M397">C394+C395+C396</f>
        <v>0</v>
      </c>
      <c r="D397" s="11">
        <f t="shared" si="109"/>
        <v>74987.85</v>
      </c>
      <c r="E397" s="11">
        <f t="shared" si="109"/>
        <v>199948.56</v>
      </c>
      <c r="F397" s="11">
        <f t="shared" si="109"/>
        <v>274936.41</v>
      </c>
      <c r="G397" s="11" t="e">
        <f t="shared" si="109"/>
        <v>#REF!</v>
      </c>
      <c r="H397" s="11">
        <f t="shared" si="109"/>
        <v>74987.85</v>
      </c>
      <c r="I397" s="11">
        <f t="shared" si="109"/>
        <v>70721.7</v>
      </c>
      <c r="J397" s="11">
        <f t="shared" si="109"/>
        <v>80771.25</v>
      </c>
      <c r="K397" s="11">
        <f t="shared" si="109"/>
        <v>226480.8</v>
      </c>
      <c r="L397" s="11" t="e">
        <f t="shared" si="109"/>
        <v>#REF!</v>
      </c>
      <c r="M397" s="11">
        <f t="shared" si="109"/>
        <v>328228.18</v>
      </c>
    </row>
    <row r="398" spans="1:13" ht="35.25" customHeight="1">
      <c r="A398" s="24" t="s">
        <v>143</v>
      </c>
      <c r="B398" s="3" t="s">
        <v>40</v>
      </c>
      <c r="C398" s="12">
        <v>0</v>
      </c>
      <c r="D398" s="12">
        <v>0</v>
      </c>
      <c r="E398" s="12">
        <v>0</v>
      </c>
      <c r="F398" s="12">
        <f>C398+D398+E398</f>
        <v>0</v>
      </c>
      <c r="G398" s="12" t="e">
        <f>#REF!-F398</f>
        <v>#REF!</v>
      </c>
      <c r="H398" s="12">
        <v>0</v>
      </c>
      <c r="I398" s="12">
        <v>0</v>
      </c>
      <c r="J398" s="12">
        <v>0</v>
      </c>
      <c r="K398" s="12">
        <f>H398+I398+J398</f>
        <v>0</v>
      </c>
      <c r="L398" s="12" t="e">
        <f>#REF!-K398</f>
        <v>#REF!</v>
      </c>
      <c r="M398" s="12">
        <v>0</v>
      </c>
    </row>
    <row r="399" spans="1:13" ht="35.25" customHeight="1">
      <c r="A399" s="27"/>
      <c r="B399" s="3" t="s">
        <v>42</v>
      </c>
      <c r="C399" s="12">
        <v>0</v>
      </c>
      <c r="D399" s="12">
        <v>0</v>
      </c>
      <c r="E399" s="12">
        <v>0</v>
      </c>
      <c r="F399" s="12">
        <f>C399+D399+E399</f>
        <v>0</v>
      </c>
      <c r="G399" s="12" t="e">
        <f>#REF!-F399</f>
        <v>#REF!</v>
      </c>
      <c r="H399" s="12">
        <v>0</v>
      </c>
      <c r="I399" s="12">
        <v>56882</v>
      </c>
      <c r="J399" s="12">
        <v>0</v>
      </c>
      <c r="K399" s="12">
        <f>H399+I399+J399</f>
        <v>56882</v>
      </c>
      <c r="L399" s="12" t="e">
        <f>#REF!-K399</f>
        <v>#REF!</v>
      </c>
      <c r="M399" s="12">
        <v>0</v>
      </c>
    </row>
    <row r="400" spans="1:13" ht="35.25" customHeight="1">
      <c r="A400" s="27"/>
      <c r="B400" s="3" t="s">
        <v>25</v>
      </c>
      <c r="C400" s="12">
        <v>0</v>
      </c>
      <c r="D400" s="12">
        <v>0</v>
      </c>
      <c r="E400" s="12">
        <v>75844.65</v>
      </c>
      <c r="F400" s="12">
        <f>C400+D400+E400</f>
        <v>75844.65</v>
      </c>
      <c r="G400" s="12" t="e">
        <f>#REF!-F400</f>
        <v>#REF!</v>
      </c>
      <c r="H400" s="12">
        <v>30337.86</v>
      </c>
      <c r="I400" s="12">
        <v>0</v>
      </c>
      <c r="J400" s="12">
        <v>0</v>
      </c>
      <c r="K400" s="12">
        <f>H400+I400+J400</f>
        <v>30337.86</v>
      </c>
      <c r="L400" s="12" t="e">
        <f>#REF!-K400</f>
        <v>#REF!</v>
      </c>
      <c r="M400" s="12">
        <v>0</v>
      </c>
    </row>
    <row r="401" spans="1:13" ht="51.75" customHeight="1">
      <c r="A401" s="28"/>
      <c r="B401" s="2" t="s">
        <v>8</v>
      </c>
      <c r="C401" s="11">
        <f aca="true" t="shared" si="110" ref="C401:M401">C398+C399+C400</f>
        <v>0</v>
      </c>
      <c r="D401" s="11">
        <f t="shared" si="110"/>
        <v>0</v>
      </c>
      <c r="E401" s="11">
        <f t="shared" si="110"/>
        <v>75844.65</v>
      </c>
      <c r="F401" s="11">
        <f t="shared" si="110"/>
        <v>75844.65</v>
      </c>
      <c r="G401" s="11" t="e">
        <f t="shared" si="110"/>
        <v>#REF!</v>
      </c>
      <c r="H401" s="11">
        <f t="shared" si="110"/>
        <v>30337.86</v>
      </c>
      <c r="I401" s="11">
        <f t="shared" si="110"/>
        <v>56882</v>
      </c>
      <c r="J401" s="11">
        <f t="shared" si="110"/>
        <v>0</v>
      </c>
      <c r="K401" s="11">
        <f t="shared" si="110"/>
        <v>87219.86</v>
      </c>
      <c r="L401" s="11" t="e">
        <f t="shared" si="110"/>
        <v>#REF!</v>
      </c>
      <c r="M401" s="11">
        <f t="shared" si="110"/>
        <v>0</v>
      </c>
    </row>
    <row r="402" spans="1:13" ht="35.25" customHeight="1">
      <c r="A402" s="24" t="s">
        <v>144</v>
      </c>
      <c r="B402" s="3" t="s">
        <v>40</v>
      </c>
      <c r="C402" s="12">
        <v>0</v>
      </c>
      <c r="D402" s="12">
        <v>0</v>
      </c>
      <c r="E402" s="12">
        <v>0</v>
      </c>
      <c r="F402" s="12">
        <f>C402+D402+E402</f>
        <v>0</v>
      </c>
      <c r="G402" s="12" t="e">
        <f>#REF!-F402</f>
        <v>#REF!</v>
      </c>
      <c r="H402" s="12">
        <v>0</v>
      </c>
      <c r="I402" s="12">
        <v>0</v>
      </c>
      <c r="J402" s="12">
        <v>0</v>
      </c>
      <c r="K402" s="12">
        <f>H402+I402+J402</f>
        <v>0</v>
      </c>
      <c r="L402" s="12" t="e">
        <f>#REF!-K402</f>
        <v>#REF!</v>
      </c>
      <c r="M402" s="12">
        <v>0</v>
      </c>
    </row>
    <row r="403" spans="1:13" ht="35.25" customHeight="1">
      <c r="A403" s="27"/>
      <c r="B403" s="3" t="s">
        <v>25</v>
      </c>
      <c r="C403" s="12">
        <v>0</v>
      </c>
      <c r="D403" s="12">
        <v>0</v>
      </c>
      <c r="E403" s="18">
        <v>0</v>
      </c>
      <c r="F403" s="12">
        <f>C403+D403+E403</f>
        <v>0</v>
      </c>
      <c r="G403" s="18" t="e">
        <f>#REF!-F403</f>
        <v>#REF!</v>
      </c>
      <c r="H403" s="12">
        <v>0</v>
      </c>
      <c r="I403" s="12">
        <v>0</v>
      </c>
      <c r="J403" s="12">
        <v>0</v>
      </c>
      <c r="K403" s="12">
        <f>H403+I403+J403</f>
        <v>0</v>
      </c>
      <c r="L403" s="12" t="e">
        <f>#REF!-K403</f>
        <v>#REF!</v>
      </c>
      <c r="M403" s="12">
        <v>0</v>
      </c>
    </row>
    <row r="404" spans="1:13" ht="35.25" customHeight="1">
      <c r="A404" s="27"/>
      <c r="B404" s="3" t="s">
        <v>42</v>
      </c>
      <c r="C404" s="12">
        <v>0</v>
      </c>
      <c r="D404" s="12">
        <v>0</v>
      </c>
      <c r="E404" s="12">
        <v>0</v>
      </c>
      <c r="F404" s="12">
        <f>C404+D404+E404</f>
        <v>0</v>
      </c>
      <c r="G404" s="12" t="e">
        <f>#REF!-F404</f>
        <v>#REF!</v>
      </c>
      <c r="H404" s="12">
        <v>0</v>
      </c>
      <c r="I404" s="12">
        <v>724293.5</v>
      </c>
      <c r="J404" s="12">
        <v>0</v>
      </c>
      <c r="K404" s="12">
        <f>H404+I404+J404</f>
        <v>724293.5</v>
      </c>
      <c r="L404" s="12" t="e">
        <f>#REF!-K404</f>
        <v>#REF!</v>
      </c>
      <c r="M404" s="12">
        <v>0</v>
      </c>
    </row>
    <row r="405" spans="1:13" ht="51.75" customHeight="1">
      <c r="A405" s="28"/>
      <c r="B405" s="2" t="s">
        <v>8</v>
      </c>
      <c r="C405" s="11">
        <f aca="true" t="shared" si="111" ref="C405:M405">C402+C403+C404</f>
        <v>0</v>
      </c>
      <c r="D405" s="11">
        <f t="shared" si="111"/>
        <v>0</v>
      </c>
      <c r="E405" s="11">
        <f t="shared" si="111"/>
        <v>0</v>
      </c>
      <c r="F405" s="11">
        <f t="shared" si="111"/>
        <v>0</v>
      </c>
      <c r="G405" s="11" t="e">
        <f t="shared" si="111"/>
        <v>#REF!</v>
      </c>
      <c r="H405" s="11">
        <f t="shared" si="111"/>
        <v>0</v>
      </c>
      <c r="I405" s="11">
        <f t="shared" si="111"/>
        <v>724293.5</v>
      </c>
      <c r="J405" s="11">
        <f t="shared" si="111"/>
        <v>0</v>
      </c>
      <c r="K405" s="11">
        <f t="shared" si="111"/>
        <v>724293.5</v>
      </c>
      <c r="L405" s="11" t="e">
        <f t="shared" si="111"/>
        <v>#REF!</v>
      </c>
      <c r="M405" s="11">
        <f t="shared" si="111"/>
        <v>0</v>
      </c>
    </row>
    <row r="406" spans="1:13" ht="35.25" customHeight="1">
      <c r="A406" s="24" t="s">
        <v>145</v>
      </c>
      <c r="B406" s="3" t="s">
        <v>40</v>
      </c>
      <c r="C406" s="12">
        <v>0</v>
      </c>
      <c r="D406" s="12">
        <v>0</v>
      </c>
      <c r="E406" s="12">
        <v>33439</v>
      </c>
      <c r="F406" s="12">
        <f>C406+D406+E406</f>
        <v>33439</v>
      </c>
      <c r="G406" s="12" t="e">
        <f>#REF!-F406</f>
        <v>#REF!</v>
      </c>
      <c r="H406" s="12">
        <v>0</v>
      </c>
      <c r="I406" s="12">
        <v>0</v>
      </c>
      <c r="J406" s="12">
        <v>100317</v>
      </c>
      <c r="K406" s="12">
        <f>H406+I406+J406</f>
        <v>100317</v>
      </c>
      <c r="L406" s="12" t="e">
        <f>#REF!-K406</f>
        <v>#REF!</v>
      </c>
      <c r="M406" s="12">
        <v>0</v>
      </c>
    </row>
    <row r="407" spans="1:13" ht="35.25" customHeight="1">
      <c r="A407" s="27"/>
      <c r="B407" s="3" t="s">
        <v>25</v>
      </c>
      <c r="C407" s="12">
        <v>0</v>
      </c>
      <c r="D407" s="12">
        <v>0</v>
      </c>
      <c r="E407" s="18">
        <v>33439</v>
      </c>
      <c r="F407" s="12">
        <f>C407+D407+E407</f>
        <v>33439</v>
      </c>
      <c r="G407" s="12" t="e">
        <f>#REF!-F407</f>
        <v>#REF!</v>
      </c>
      <c r="H407" s="12">
        <v>0</v>
      </c>
      <c r="I407" s="12">
        <v>0</v>
      </c>
      <c r="J407" s="12">
        <v>0</v>
      </c>
      <c r="K407" s="12">
        <f>H407+I407+J407</f>
        <v>0</v>
      </c>
      <c r="L407" s="12" t="e">
        <f>#REF!-K407</f>
        <v>#REF!</v>
      </c>
      <c r="M407" s="12">
        <v>0</v>
      </c>
    </row>
    <row r="408" spans="1:13" ht="35.25" customHeight="1">
      <c r="A408" s="27"/>
      <c r="B408" s="3" t="s">
        <v>42</v>
      </c>
      <c r="C408" s="12">
        <v>0</v>
      </c>
      <c r="D408" s="12">
        <v>0</v>
      </c>
      <c r="E408" s="12">
        <v>0</v>
      </c>
      <c r="F408" s="12">
        <f>C408+D408+E408</f>
        <v>0</v>
      </c>
      <c r="G408" s="12" t="e">
        <f>#REF!-F408</f>
        <v>#REF!</v>
      </c>
      <c r="H408" s="12">
        <v>0</v>
      </c>
      <c r="I408" s="12">
        <v>100317</v>
      </c>
      <c r="J408" s="12">
        <v>0</v>
      </c>
      <c r="K408" s="12">
        <f>H408+I408+J408</f>
        <v>100317</v>
      </c>
      <c r="L408" s="12" t="e">
        <f>#REF!-K408</f>
        <v>#REF!</v>
      </c>
      <c r="M408" s="12">
        <v>0</v>
      </c>
    </row>
    <row r="409" spans="1:13" ht="35.25" customHeight="1">
      <c r="A409" s="28"/>
      <c r="B409" s="2" t="s">
        <v>8</v>
      </c>
      <c r="C409" s="11">
        <f aca="true" t="shared" si="112" ref="C409:M409">C406+C407+C408</f>
        <v>0</v>
      </c>
      <c r="D409" s="11">
        <f t="shared" si="112"/>
        <v>0</v>
      </c>
      <c r="E409" s="11">
        <f t="shared" si="112"/>
        <v>66878</v>
      </c>
      <c r="F409" s="11">
        <f t="shared" si="112"/>
        <v>66878</v>
      </c>
      <c r="G409" s="11" t="e">
        <f t="shared" si="112"/>
        <v>#REF!</v>
      </c>
      <c r="H409" s="11">
        <f t="shared" si="112"/>
        <v>0</v>
      </c>
      <c r="I409" s="11">
        <f t="shared" si="112"/>
        <v>100317</v>
      </c>
      <c r="J409" s="11">
        <f t="shared" si="112"/>
        <v>100317</v>
      </c>
      <c r="K409" s="11">
        <f t="shared" si="112"/>
        <v>200634</v>
      </c>
      <c r="L409" s="11" t="e">
        <f t="shared" si="112"/>
        <v>#REF!</v>
      </c>
      <c r="M409" s="11">
        <f t="shared" si="112"/>
        <v>0</v>
      </c>
    </row>
    <row r="410" spans="1:13" ht="33.75" customHeight="1">
      <c r="A410" s="24" t="s">
        <v>146</v>
      </c>
      <c r="B410" s="3" t="s">
        <v>40</v>
      </c>
      <c r="C410" s="13">
        <v>0</v>
      </c>
      <c r="D410" s="13">
        <v>0</v>
      </c>
      <c r="E410" s="12">
        <v>0</v>
      </c>
      <c r="F410" s="13">
        <f>C410+D410+E410</f>
        <v>0</v>
      </c>
      <c r="G410" s="13" t="e">
        <f>#REF!-F410</f>
        <v>#REF!</v>
      </c>
      <c r="H410" s="13">
        <v>0</v>
      </c>
      <c r="I410" s="13">
        <v>0</v>
      </c>
      <c r="J410" s="13">
        <v>0</v>
      </c>
      <c r="K410" s="13">
        <f>H410+I410+J410</f>
        <v>0</v>
      </c>
      <c r="L410" s="13" t="e">
        <f>#REF!-K410</f>
        <v>#REF!</v>
      </c>
      <c r="M410" s="13">
        <v>0</v>
      </c>
    </row>
    <row r="411" spans="1:13" ht="33.75" customHeight="1">
      <c r="A411" s="27"/>
      <c r="B411" s="3" t="s">
        <v>25</v>
      </c>
      <c r="C411" s="13">
        <v>0</v>
      </c>
      <c r="D411" s="13">
        <v>0</v>
      </c>
      <c r="E411" s="18">
        <v>866080.22</v>
      </c>
      <c r="F411" s="13">
        <f>C411+D411+E411</f>
        <v>866080.22</v>
      </c>
      <c r="G411" s="13" t="e">
        <f>#REF!-F411</f>
        <v>#REF!</v>
      </c>
      <c r="H411" s="13">
        <v>0</v>
      </c>
      <c r="I411" s="13">
        <v>0</v>
      </c>
      <c r="J411" s="13">
        <v>0</v>
      </c>
      <c r="K411" s="13">
        <f>H411+I411+J411</f>
        <v>0</v>
      </c>
      <c r="L411" s="13" t="e">
        <f>#REF!-K411</f>
        <v>#REF!</v>
      </c>
      <c r="M411" s="13">
        <v>0</v>
      </c>
    </row>
    <row r="412" spans="1:13" ht="33.75" customHeight="1">
      <c r="A412" s="27"/>
      <c r="B412" s="3" t="s">
        <v>42</v>
      </c>
      <c r="C412" s="13">
        <v>0</v>
      </c>
      <c r="D412" s="13">
        <v>0</v>
      </c>
      <c r="E412" s="18">
        <v>866080.22</v>
      </c>
      <c r="F412" s="13">
        <f>C412+D412+E412</f>
        <v>866080.22</v>
      </c>
      <c r="G412" s="13" t="e">
        <f>#REF!-F412</f>
        <v>#REF!</v>
      </c>
      <c r="H412" s="13">
        <v>0</v>
      </c>
      <c r="I412" s="13">
        <v>0</v>
      </c>
      <c r="J412" s="13">
        <v>0</v>
      </c>
      <c r="K412" s="13">
        <f>H412+I412+J412</f>
        <v>0</v>
      </c>
      <c r="L412" s="13" t="e">
        <f>#REF!-K412</f>
        <v>#REF!</v>
      </c>
      <c r="M412" s="13">
        <v>0</v>
      </c>
    </row>
    <row r="413" spans="1:13" ht="37.5" customHeight="1">
      <c r="A413" s="28"/>
      <c r="B413" s="2" t="s">
        <v>8</v>
      </c>
      <c r="C413" s="11">
        <f aca="true" t="shared" si="113" ref="C413:M413">C410+C411+C412</f>
        <v>0</v>
      </c>
      <c r="D413" s="11">
        <f t="shared" si="113"/>
        <v>0</v>
      </c>
      <c r="E413" s="11">
        <f t="shared" si="113"/>
        <v>1732160.44</v>
      </c>
      <c r="F413" s="11">
        <f t="shared" si="113"/>
        <v>1732160.44</v>
      </c>
      <c r="G413" s="11" t="e">
        <f t="shared" si="113"/>
        <v>#REF!</v>
      </c>
      <c r="H413" s="11">
        <f t="shared" si="113"/>
        <v>0</v>
      </c>
      <c r="I413" s="11">
        <f t="shared" si="113"/>
        <v>0</v>
      </c>
      <c r="J413" s="11">
        <f t="shared" si="113"/>
        <v>0</v>
      </c>
      <c r="K413" s="11">
        <f t="shared" si="113"/>
        <v>0</v>
      </c>
      <c r="L413" s="11" t="e">
        <f t="shared" si="113"/>
        <v>#REF!</v>
      </c>
      <c r="M413" s="11">
        <f t="shared" si="113"/>
        <v>0</v>
      </c>
    </row>
    <row r="414" spans="1:13" ht="33.75" customHeight="1">
      <c r="A414" s="24" t="s">
        <v>147</v>
      </c>
      <c r="B414" s="3" t="s">
        <v>25</v>
      </c>
      <c r="C414" s="13">
        <v>0</v>
      </c>
      <c r="D414" s="13">
        <v>0</v>
      </c>
      <c r="E414" s="18">
        <v>94734.41</v>
      </c>
      <c r="F414" s="13">
        <f>C414+D414+E414</f>
        <v>94734.41</v>
      </c>
      <c r="G414" s="13" t="e">
        <f>#REF!-F414</f>
        <v>#REF!</v>
      </c>
      <c r="H414" s="13">
        <v>0</v>
      </c>
      <c r="I414" s="13">
        <v>0</v>
      </c>
      <c r="J414" s="13">
        <v>0</v>
      </c>
      <c r="K414" s="13">
        <f>H414+I414+J414</f>
        <v>0</v>
      </c>
      <c r="L414" s="13" t="e">
        <f>#REF!-K414</f>
        <v>#REF!</v>
      </c>
      <c r="M414" s="13">
        <v>0</v>
      </c>
    </row>
    <row r="415" spans="1:13" ht="33.75" customHeight="1">
      <c r="A415" s="27"/>
      <c r="B415" s="3" t="s">
        <v>42</v>
      </c>
      <c r="C415" s="13">
        <v>0</v>
      </c>
      <c r="D415" s="13">
        <v>0</v>
      </c>
      <c r="E415" s="18">
        <v>0</v>
      </c>
      <c r="F415" s="13">
        <f>C415+D415+E415</f>
        <v>0</v>
      </c>
      <c r="G415" s="13" t="e">
        <f>#REF!-F415</f>
        <v>#REF!</v>
      </c>
      <c r="H415" s="13">
        <v>0</v>
      </c>
      <c r="I415" s="13">
        <v>0</v>
      </c>
      <c r="J415" s="13">
        <v>0</v>
      </c>
      <c r="K415" s="13">
        <f>H415+I415+J415</f>
        <v>0</v>
      </c>
      <c r="L415" s="13" t="e">
        <f>#REF!-K415</f>
        <v>#REF!</v>
      </c>
      <c r="M415" s="13">
        <v>0</v>
      </c>
    </row>
    <row r="416" spans="1:13" ht="36" customHeight="1">
      <c r="A416" s="28"/>
      <c r="B416" s="2" t="s">
        <v>8</v>
      </c>
      <c r="C416" s="11">
        <f aca="true" t="shared" si="114" ref="C416:M416">C414+C415</f>
        <v>0</v>
      </c>
      <c r="D416" s="11">
        <f t="shared" si="114"/>
        <v>0</v>
      </c>
      <c r="E416" s="11">
        <f t="shared" si="114"/>
        <v>94734.41</v>
      </c>
      <c r="F416" s="11">
        <f t="shared" si="114"/>
        <v>94734.41</v>
      </c>
      <c r="G416" s="11" t="e">
        <f t="shared" si="114"/>
        <v>#REF!</v>
      </c>
      <c r="H416" s="11">
        <f t="shared" si="114"/>
        <v>0</v>
      </c>
      <c r="I416" s="11">
        <f t="shared" si="114"/>
        <v>0</v>
      </c>
      <c r="J416" s="11">
        <f t="shared" si="114"/>
        <v>0</v>
      </c>
      <c r="K416" s="11">
        <f t="shared" si="114"/>
        <v>0</v>
      </c>
      <c r="L416" s="11" t="e">
        <f t="shared" si="114"/>
        <v>#REF!</v>
      </c>
      <c r="M416" s="11">
        <f t="shared" si="114"/>
        <v>0</v>
      </c>
    </row>
    <row r="417" spans="1:13" ht="27.75" customHeight="1">
      <c r="A417" s="24" t="s">
        <v>148</v>
      </c>
      <c r="B417" s="3" t="s">
        <v>106</v>
      </c>
      <c r="C417" s="12">
        <v>0</v>
      </c>
      <c r="D417" s="12">
        <v>0</v>
      </c>
      <c r="E417" s="12">
        <v>0</v>
      </c>
      <c r="F417" s="12">
        <f>C417+D417+E417</f>
        <v>0</v>
      </c>
      <c r="G417" s="12" t="e">
        <f>#REF!-F417</f>
        <v>#REF!</v>
      </c>
      <c r="H417" s="12">
        <v>0</v>
      </c>
      <c r="I417" s="12">
        <v>0</v>
      </c>
      <c r="J417" s="12">
        <v>0</v>
      </c>
      <c r="K417" s="12">
        <f>H417+I417+J417</f>
        <v>0</v>
      </c>
      <c r="L417" s="12" t="e">
        <f>#REF!-K417</f>
        <v>#REF!</v>
      </c>
      <c r="M417" s="12">
        <v>0</v>
      </c>
    </row>
    <row r="418" spans="1:13" ht="34.5" customHeight="1">
      <c r="A418" s="27"/>
      <c r="B418" s="3" t="s">
        <v>42</v>
      </c>
      <c r="C418" s="12">
        <v>9730.06</v>
      </c>
      <c r="D418" s="12">
        <v>10850.05</v>
      </c>
      <c r="E418" s="12">
        <v>0</v>
      </c>
      <c r="F418" s="12">
        <f>C418+D418+E418</f>
        <v>20580.11</v>
      </c>
      <c r="G418" s="12" t="e">
        <f>#REF!-F418</f>
        <v>#REF!</v>
      </c>
      <c r="H418" s="12">
        <v>18400.05</v>
      </c>
      <c r="I418" s="12">
        <v>2993.02</v>
      </c>
      <c r="J418" s="12">
        <v>23662.07</v>
      </c>
      <c r="K418" s="12">
        <f>H418+I418+J418</f>
        <v>45055.14</v>
      </c>
      <c r="L418" s="12" t="e">
        <f>#REF!-K418</f>
        <v>#REF!</v>
      </c>
      <c r="M418" s="12">
        <v>24663.02</v>
      </c>
    </row>
    <row r="419" spans="1:13" ht="27.75" customHeight="1">
      <c r="A419" s="27"/>
      <c r="B419" s="3" t="s">
        <v>30</v>
      </c>
      <c r="C419" s="12">
        <v>0</v>
      </c>
      <c r="D419" s="12">
        <v>0</v>
      </c>
      <c r="E419" s="12">
        <v>1389.75</v>
      </c>
      <c r="F419" s="12">
        <f>C419+D419+E419</f>
        <v>1389.75</v>
      </c>
      <c r="G419" s="12" t="e">
        <f>#REF!-F419</f>
        <v>#REF!</v>
      </c>
      <c r="H419" s="12">
        <v>0</v>
      </c>
      <c r="I419" s="12">
        <v>0</v>
      </c>
      <c r="J419" s="12">
        <v>0</v>
      </c>
      <c r="K419" s="12">
        <f>H419+I419+J419</f>
        <v>0</v>
      </c>
      <c r="L419" s="12" t="e">
        <f>#REF!-K419</f>
        <v>#REF!</v>
      </c>
      <c r="M419" s="12">
        <v>0</v>
      </c>
    </row>
    <row r="420" spans="1:13" ht="42" customHeight="1">
      <c r="A420" s="28"/>
      <c r="B420" s="2" t="s">
        <v>8</v>
      </c>
      <c r="C420" s="11">
        <f aca="true" t="shared" si="115" ref="C420:M420">C418+C417+C419</f>
        <v>9730.06</v>
      </c>
      <c r="D420" s="11">
        <f t="shared" si="115"/>
        <v>10850.05</v>
      </c>
      <c r="E420" s="11">
        <f t="shared" si="115"/>
        <v>1389.75</v>
      </c>
      <c r="F420" s="11">
        <f t="shared" si="115"/>
        <v>21969.86</v>
      </c>
      <c r="G420" s="11" t="e">
        <f t="shared" si="115"/>
        <v>#REF!</v>
      </c>
      <c r="H420" s="11">
        <f t="shared" si="115"/>
        <v>18400.05</v>
      </c>
      <c r="I420" s="11">
        <f t="shared" si="115"/>
        <v>2993.02</v>
      </c>
      <c r="J420" s="11">
        <f t="shared" si="115"/>
        <v>23662.07</v>
      </c>
      <c r="K420" s="11">
        <f t="shared" si="115"/>
        <v>45055.14</v>
      </c>
      <c r="L420" s="11" t="e">
        <f t="shared" si="115"/>
        <v>#REF!</v>
      </c>
      <c r="M420" s="11">
        <f t="shared" si="115"/>
        <v>24663.02</v>
      </c>
    </row>
    <row r="421" spans="1:13" ht="28.5" customHeight="1">
      <c r="A421" s="24" t="s">
        <v>149</v>
      </c>
      <c r="B421" s="3" t="s">
        <v>49</v>
      </c>
      <c r="C421" s="12">
        <v>0</v>
      </c>
      <c r="D421" s="12">
        <v>0</v>
      </c>
      <c r="E421" s="12">
        <v>0</v>
      </c>
      <c r="F421" s="12">
        <f aca="true" t="shared" si="116" ref="F421:F427">C421+D421+E421</f>
        <v>0</v>
      </c>
      <c r="G421" s="12" t="e">
        <f>#REF!-F421</f>
        <v>#REF!</v>
      </c>
      <c r="H421" s="18">
        <v>0</v>
      </c>
      <c r="I421" s="12">
        <v>0</v>
      </c>
      <c r="J421" s="12">
        <v>0</v>
      </c>
      <c r="K421" s="12">
        <f aca="true" t="shared" si="117" ref="K421:K427">H421+I421+J421</f>
        <v>0</v>
      </c>
      <c r="L421" s="12" t="e">
        <f>#REF!-K421</f>
        <v>#REF!</v>
      </c>
      <c r="M421" s="12">
        <v>0</v>
      </c>
    </row>
    <row r="422" spans="1:13" ht="28.5" customHeight="1">
      <c r="A422" s="27"/>
      <c r="B422" s="3" t="s">
        <v>106</v>
      </c>
      <c r="C422" s="12">
        <v>0</v>
      </c>
      <c r="D422" s="12">
        <v>0</v>
      </c>
      <c r="E422" s="12">
        <v>0</v>
      </c>
      <c r="F422" s="12">
        <f t="shared" si="116"/>
        <v>0</v>
      </c>
      <c r="G422" s="12" t="e">
        <f>#REF!-F422</f>
        <v>#REF!</v>
      </c>
      <c r="H422" s="12">
        <v>0</v>
      </c>
      <c r="I422" s="12">
        <v>0</v>
      </c>
      <c r="J422" s="12">
        <v>0</v>
      </c>
      <c r="K422" s="12">
        <f t="shared" si="117"/>
        <v>0</v>
      </c>
      <c r="L422" s="12" t="e">
        <f>#REF!-K422</f>
        <v>#REF!</v>
      </c>
      <c r="M422" s="12">
        <v>0</v>
      </c>
    </row>
    <row r="423" spans="1:13" ht="28.5" customHeight="1">
      <c r="A423" s="27"/>
      <c r="B423" s="3" t="s">
        <v>23</v>
      </c>
      <c r="C423" s="12">
        <v>1318.9</v>
      </c>
      <c r="D423" s="12">
        <v>0</v>
      </c>
      <c r="E423" s="12">
        <v>0</v>
      </c>
      <c r="F423" s="12">
        <f t="shared" si="116"/>
        <v>1318.9</v>
      </c>
      <c r="G423" s="12" t="e">
        <f>#REF!-F423</f>
        <v>#REF!</v>
      </c>
      <c r="H423" s="12">
        <v>0</v>
      </c>
      <c r="I423" s="12">
        <v>0</v>
      </c>
      <c r="J423" s="12">
        <v>4355.64</v>
      </c>
      <c r="K423" s="12">
        <f t="shared" si="117"/>
        <v>4355.64</v>
      </c>
      <c r="L423" s="12" t="e">
        <f>#REF!-K423</f>
        <v>#REF!</v>
      </c>
      <c r="M423" s="12">
        <v>0</v>
      </c>
    </row>
    <row r="424" spans="1:13" ht="34.5" customHeight="1">
      <c r="A424" s="27"/>
      <c r="B424" s="3" t="s">
        <v>150</v>
      </c>
      <c r="C424" s="12">
        <v>0</v>
      </c>
      <c r="D424" s="12">
        <v>0</v>
      </c>
      <c r="E424" s="12">
        <v>0</v>
      </c>
      <c r="F424" s="12">
        <f t="shared" si="116"/>
        <v>0</v>
      </c>
      <c r="G424" s="12" t="e">
        <f>#REF!-F424</f>
        <v>#REF!</v>
      </c>
      <c r="H424" s="12">
        <v>0</v>
      </c>
      <c r="I424" s="12">
        <v>0</v>
      </c>
      <c r="J424" s="12">
        <v>0</v>
      </c>
      <c r="K424" s="12">
        <f t="shared" si="117"/>
        <v>0</v>
      </c>
      <c r="L424" s="12" t="e">
        <f>#REF!-K424</f>
        <v>#REF!</v>
      </c>
      <c r="M424" s="12">
        <v>0</v>
      </c>
    </row>
    <row r="425" spans="1:13" ht="28.5" customHeight="1">
      <c r="A425" s="27"/>
      <c r="B425" s="3" t="s">
        <v>28</v>
      </c>
      <c r="C425" s="12">
        <v>1751.63</v>
      </c>
      <c r="D425" s="12">
        <v>4248.36</v>
      </c>
      <c r="E425" s="12">
        <v>0</v>
      </c>
      <c r="F425" s="12">
        <f t="shared" si="116"/>
        <v>5999.99</v>
      </c>
      <c r="G425" s="12" t="e">
        <f>#REF!-F425</f>
        <v>#REF!</v>
      </c>
      <c r="H425" s="12">
        <v>9312.96</v>
      </c>
      <c r="I425" s="12">
        <v>4439.57</v>
      </c>
      <c r="J425" s="12">
        <v>0</v>
      </c>
      <c r="K425" s="12">
        <f t="shared" si="117"/>
        <v>13752.529999999999</v>
      </c>
      <c r="L425" s="12" t="e">
        <f>#REF!-K425</f>
        <v>#REF!</v>
      </c>
      <c r="M425" s="12">
        <v>0</v>
      </c>
    </row>
    <row r="426" spans="1:13" ht="28.5" customHeight="1">
      <c r="A426" s="27"/>
      <c r="B426" s="3" t="s">
        <v>25</v>
      </c>
      <c r="C426" s="12">
        <v>0</v>
      </c>
      <c r="D426" s="12">
        <v>0</v>
      </c>
      <c r="E426" s="12">
        <v>0</v>
      </c>
      <c r="F426" s="12">
        <f t="shared" si="116"/>
        <v>0</v>
      </c>
      <c r="G426" s="12" t="e">
        <f>#REF!-F426</f>
        <v>#REF!</v>
      </c>
      <c r="H426" s="12">
        <v>0</v>
      </c>
      <c r="I426" s="12">
        <v>0</v>
      </c>
      <c r="J426" s="12">
        <v>1773.43</v>
      </c>
      <c r="K426" s="12">
        <f t="shared" si="117"/>
        <v>1773.43</v>
      </c>
      <c r="L426" s="12" t="e">
        <f>#REF!-K426</f>
        <v>#REF!</v>
      </c>
      <c r="M426" s="12">
        <v>0</v>
      </c>
    </row>
    <row r="427" spans="1:13" ht="34.5" customHeight="1">
      <c r="A427" s="27"/>
      <c r="B427" s="3" t="s">
        <v>27</v>
      </c>
      <c r="C427" s="12">
        <v>0</v>
      </c>
      <c r="D427" s="12">
        <v>4796</v>
      </c>
      <c r="E427" s="12">
        <v>0</v>
      </c>
      <c r="F427" s="12">
        <f t="shared" si="116"/>
        <v>4796</v>
      </c>
      <c r="G427" s="12" t="e">
        <f>#REF!-F427</f>
        <v>#REF!</v>
      </c>
      <c r="H427" s="12">
        <v>0</v>
      </c>
      <c r="I427" s="12">
        <v>9592</v>
      </c>
      <c r="J427" s="12">
        <v>9592</v>
      </c>
      <c r="K427" s="12">
        <f t="shared" si="117"/>
        <v>19184</v>
      </c>
      <c r="L427" s="12" t="e">
        <f>#REF!-K427</f>
        <v>#REF!</v>
      </c>
      <c r="M427" s="12">
        <v>0</v>
      </c>
    </row>
    <row r="428" spans="1:13" ht="28.5" customHeight="1">
      <c r="A428" s="28"/>
      <c r="B428" s="2" t="s">
        <v>8</v>
      </c>
      <c r="C428" s="11">
        <f aca="true" t="shared" si="118" ref="C428:M428">C427+C426+C425+C424+C423+C422+C421</f>
        <v>3070.53</v>
      </c>
      <c r="D428" s="11">
        <f t="shared" si="118"/>
        <v>9044.36</v>
      </c>
      <c r="E428" s="11">
        <f t="shared" si="118"/>
        <v>0</v>
      </c>
      <c r="F428" s="11">
        <f t="shared" si="118"/>
        <v>12114.89</v>
      </c>
      <c r="G428" s="11" t="e">
        <f t="shared" si="118"/>
        <v>#REF!</v>
      </c>
      <c r="H428" s="11">
        <f t="shared" si="118"/>
        <v>9312.96</v>
      </c>
      <c r="I428" s="11">
        <f t="shared" si="118"/>
        <v>14031.57</v>
      </c>
      <c r="J428" s="11">
        <f t="shared" si="118"/>
        <v>15721.07</v>
      </c>
      <c r="K428" s="11">
        <f t="shared" si="118"/>
        <v>39065.6</v>
      </c>
      <c r="L428" s="11" t="e">
        <f>L427+L426+L425+L424+L423+L422+L421</f>
        <v>#REF!</v>
      </c>
      <c r="M428" s="11">
        <f t="shared" si="118"/>
        <v>0</v>
      </c>
    </row>
    <row r="429" spans="1:13" ht="33.75" customHeight="1">
      <c r="A429" s="24" t="s">
        <v>151</v>
      </c>
      <c r="B429" s="3" t="s">
        <v>27</v>
      </c>
      <c r="C429" s="12">
        <v>1519047.69</v>
      </c>
      <c r="D429" s="12">
        <v>3460953.38</v>
      </c>
      <c r="E429" s="12">
        <v>3018508.93</v>
      </c>
      <c r="F429" s="12">
        <f aca="true" t="shared" si="119" ref="F429:F453">C429+D429+E429</f>
        <v>7998510</v>
      </c>
      <c r="G429" s="12" t="e">
        <f>#REF!-F429</f>
        <v>#REF!</v>
      </c>
      <c r="H429" s="12">
        <v>4630108.73</v>
      </c>
      <c r="I429" s="12">
        <v>6009962.46</v>
      </c>
      <c r="J429" s="12">
        <v>5764177.25</v>
      </c>
      <c r="K429" s="12">
        <f aca="true" t="shared" si="120" ref="K429:K453">H429+I429+J429</f>
        <v>16404248.440000001</v>
      </c>
      <c r="L429" s="12" t="e">
        <f>#REF!-K429</f>
        <v>#REF!</v>
      </c>
      <c r="M429" s="12">
        <v>14670.03</v>
      </c>
    </row>
    <row r="430" spans="1:13" ht="28.5" customHeight="1">
      <c r="A430" s="27"/>
      <c r="B430" s="3" t="s">
        <v>24</v>
      </c>
      <c r="C430" s="12">
        <v>0</v>
      </c>
      <c r="D430" s="12">
        <v>323747.64</v>
      </c>
      <c r="E430" s="12">
        <v>133025.96</v>
      </c>
      <c r="F430" s="12">
        <f t="shared" si="119"/>
        <v>456773.6</v>
      </c>
      <c r="G430" s="12" t="e">
        <f>#REF!-F430</f>
        <v>#REF!</v>
      </c>
      <c r="H430" s="12">
        <v>89535.1</v>
      </c>
      <c r="I430" s="12">
        <v>239524.42</v>
      </c>
      <c r="J430" s="12">
        <v>0</v>
      </c>
      <c r="K430" s="12">
        <f t="shared" si="120"/>
        <v>329059.52</v>
      </c>
      <c r="L430" s="12" t="e">
        <f>#REF!-K430</f>
        <v>#REF!</v>
      </c>
      <c r="M430" s="12">
        <v>0</v>
      </c>
    </row>
    <row r="431" spans="1:13" ht="28.5" customHeight="1">
      <c r="A431" s="27"/>
      <c r="B431" s="3" t="s">
        <v>23</v>
      </c>
      <c r="C431" s="17">
        <v>0</v>
      </c>
      <c r="D431" s="12">
        <v>546157.05</v>
      </c>
      <c r="E431" s="12">
        <v>1761863.21</v>
      </c>
      <c r="F431" s="12">
        <f t="shared" si="119"/>
        <v>2308020.26</v>
      </c>
      <c r="G431" s="12" t="e">
        <f>#REF!-F431</f>
        <v>#REF!</v>
      </c>
      <c r="H431" s="17">
        <v>1523515.54</v>
      </c>
      <c r="I431" s="12">
        <v>1423702.83</v>
      </c>
      <c r="J431" s="12">
        <v>1475326.19</v>
      </c>
      <c r="K431" s="12">
        <f t="shared" si="120"/>
        <v>4422544.5600000005</v>
      </c>
      <c r="L431" s="12" t="e">
        <f>#REF!-K431</f>
        <v>#REF!</v>
      </c>
      <c r="M431" s="12">
        <v>2988735.44</v>
      </c>
    </row>
    <row r="432" spans="1:13" ht="28.5" customHeight="1">
      <c r="A432" s="27"/>
      <c r="B432" s="3" t="s">
        <v>29</v>
      </c>
      <c r="C432" s="12">
        <v>16303.88</v>
      </c>
      <c r="D432" s="12">
        <v>0</v>
      </c>
      <c r="E432" s="12">
        <v>65215.48</v>
      </c>
      <c r="F432" s="12">
        <f t="shared" si="119"/>
        <v>81519.36</v>
      </c>
      <c r="G432" s="12" t="e">
        <f>#REF!-F432</f>
        <v>#REF!</v>
      </c>
      <c r="H432" s="12">
        <v>204832.95</v>
      </c>
      <c r="I432" s="12">
        <v>273276.69</v>
      </c>
      <c r="J432" s="12">
        <v>0</v>
      </c>
      <c r="K432" s="12">
        <f t="shared" si="120"/>
        <v>478109.64</v>
      </c>
      <c r="L432" s="12" t="e">
        <f>#REF!-K432</f>
        <v>#REF!</v>
      </c>
      <c r="M432" s="12">
        <v>0</v>
      </c>
    </row>
    <row r="433" spans="1:13" ht="28.5" customHeight="1">
      <c r="A433" s="27"/>
      <c r="B433" s="3" t="s">
        <v>19</v>
      </c>
      <c r="C433" s="12">
        <v>0</v>
      </c>
      <c r="D433" s="12">
        <v>33389.32</v>
      </c>
      <c r="E433" s="12">
        <v>2918429.16</v>
      </c>
      <c r="F433" s="12">
        <f t="shared" si="119"/>
        <v>2951818.48</v>
      </c>
      <c r="G433" s="12" t="e">
        <f>#REF!-F433</f>
        <v>#REF!</v>
      </c>
      <c r="H433" s="12">
        <v>404763.33</v>
      </c>
      <c r="I433" s="12">
        <v>2238107.13</v>
      </c>
      <c r="J433" s="6">
        <v>2576136.39</v>
      </c>
      <c r="K433" s="12">
        <f>H433+I433+J433</f>
        <v>5219006.85</v>
      </c>
      <c r="L433" s="12" t="e">
        <f>#REF!-K433</f>
        <v>#REF!</v>
      </c>
      <c r="M433" s="12">
        <v>0</v>
      </c>
    </row>
    <row r="434" spans="1:13" ht="28.5" customHeight="1">
      <c r="A434" s="27"/>
      <c r="B434" s="3" t="s">
        <v>31</v>
      </c>
      <c r="C434" s="12">
        <v>0</v>
      </c>
      <c r="D434" s="12">
        <v>0</v>
      </c>
      <c r="E434" s="12">
        <v>356926.23</v>
      </c>
      <c r="F434" s="12">
        <f t="shared" si="119"/>
        <v>356926.23</v>
      </c>
      <c r="G434" s="12" t="e">
        <f>#REF!-F434</f>
        <v>#REF!</v>
      </c>
      <c r="H434" s="12">
        <v>0</v>
      </c>
      <c r="I434" s="12">
        <v>356926.23</v>
      </c>
      <c r="J434" s="12">
        <v>428581.54</v>
      </c>
      <c r="K434" s="12">
        <f t="shared" si="120"/>
        <v>785507.77</v>
      </c>
      <c r="L434" s="12" t="e">
        <f>#REF!-K434</f>
        <v>#REF!</v>
      </c>
      <c r="M434" s="12">
        <v>0</v>
      </c>
    </row>
    <row r="435" spans="1:13" ht="28.5" customHeight="1">
      <c r="A435" s="27"/>
      <c r="B435" s="3" t="s">
        <v>17</v>
      </c>
      <c r="C435" s="12">
        <v>640610.99</v>
      </c>
      <c r="D435" s="12">
        <v>725165.02</v>
      </c>
      <c r="E435" s="12">
        <v>138472.94</v>
      </c>
      <c r="F435" s="12">
        <f t="shared" si="119"/>
        <v>1504248.95</v>
      </c>
      <c r="G435" s="12" t="e">
        <f>#REF!-F435</f>
        <v>#REF!</v>
      </c>
      <c r="H435" s="12">
        <v>665932.5</v>
      </c>
      <c r="I435" s="12">
        <v>69236.47</v>
      </c>
      <c r="J435" s="12">
        <v>770019.44</v>
      </c>
      <c r="K435" s="12">
        <f t="shared" si="120"/>
        <v>1505188.41</v>
      </c>
      <c r="L435" s="12" t="e">
        <f>#REF!-K435</f>
        <v>#REF!</v>
      </c>
      <c r="M435" s="12">
        <v>640242.95</v>
      </c>
    </row>
    <row r="436" spans="1:13" ht="28.5" customHeight="1">
      <c r="A436" s="27"/>
      <c r="B436" s="3" t="s">
        <v>34</v>
      </c>
      <c r="C436" s="12">
        <v>316869.54</v>
      </c>
      <c r="D436" s="12">
        <v>0</v>
      </c>
      <c r="E436" s="12">
        <v>574308.79</v>
      </c>
      <c r="F436" s="12">
        <f t="shared" si="119"/>
        <v>891178.3300000001</v>
      </c>
      <c r="G436" s="12" t="e">
        <f>#REF!-F436</f>
        <v>#REF!</v>
      </c>
      <c r="H436" s="12">
        <v>296935.62</v>
      </c>
      <c r="I436" s="12">
        <v>299399.89</v>
      </c>
      <c r="J436" s="12">
        <v>300564.53</v>
      </c>
      <c r="K436" s="12">
        <f t="shared" si="120"/>
        <v>896900.04</v>
      </c>
      <c r="L436" s="12" t="e">
        <f>#REF!-K436</f>
        <v>#REF!</v>
      </c>
      <c r="M436" s="12">
        <v>313534.25</v>
      </c>
    </row>
    <row r="437" spans="1:13" ht="28.5" customHeight="1">
      <c r="A437" s="27"/>
      <c r="B437" s="3" t="s">
        <v>25</v>
      </c>
      <c r="C437" s="12">
        <v>923676.77</v>
      </c>
      <c r="D437" s="12">
        <v>885310.04</v>
      </c>
      <c r="E437" s="12">
        <v>1254338.39</v>
      </c>
      <c r="F437" s="12">
        <f t="shared" si="119"/>
        <v>3063325.2</v>
      </c>
      <c r="G437" s="12" t="e">
        <f>#REF!-F437</f>
        <v>#REF!</v>
      </c>
      <c r="H437" s="12">
        <v>985385.05</v>
      </c>
      <c r="I437" s="12">
        <v>1463255.67</v>
      </c>
      <c r="J437" s="12">
        <v>3426323.56</v>
      </c>
      <c r="K437" s="12">
        <f t="shared" si="120"/>
        <v>5874964.279999999</v>
      </c>
      <c r="L437" s="12" t="e">
        <f>#REF!-K437</f>
        <v>#REF!</v>
      </c>
      <c r="M437" s="12">
        <v>1138660</v>
      </c>
    </row>
    <row r="438" spans="1:13" ht="28.5" customHeight="1">
      <c r="A438" s="27"/>
      <c r="B438" s="3" t="s">
        <v>36</v>
      </c>
      <c r="C438" s="12">
        <v>0</v>
      </c>
      <c r="D438" s="12">
        <v>0</v>
      </c>
      <c r="E438" s="12">
        <v>527111.97</v>
      </c>
      <c r="F438" s="12">
        <f t="shared" si="119"/>
        <v>527111.97</v>
      </c>
      <c r="G438" s="12" t="e">
        <f>#REF!-F438</f>
        <v>#REF!</v>
      </c>
      <c r="H438" s="12">
        <v>175843.14</v>
      </c>
      <c r="I438" s="12">
        <v>172586.17</v>
      </c>
      <c r="J438" s="12">
        <v>1501130.21</v>
      </c>
      <c r="K438" s="12">
        <f t="shared" si="120"/>
        <v>1849559.52</v>
      </c>
      <c r="L438" s="12" t="e">
        <f>#REF!-K438</f>
        <v>#REF!</v>
      </c>
      <c r="M438" s="12">
        <v>1486308.41</v>
      </c>
    </row>
    <row r="439" spans="1:13" ht="26.25" customHeight="1">
      <c r="A439" s="27"/>
      <c r="B439" s="3" t="s">
        <v>50</v>
      </c>
      <c r="C439" s="12">
        <v>283848.59</v>
      </c>
      <c r="D439" s="12">
        <v>862160.9</v>
      </c>
      <c r="E439" s="12">
        <v>1691363.22</v>
      </c>
      <c r="F439" s="12">
        <f t="shared" si="119"/>
        <v>2837372.71</v>
      </c>
      <c r="G439" s="12" t="e">
        <f>#REF!-F439</f>
        <v>#REF!</v>
      </c>
      <c r="H439" s="12">
        <v>946345.12</v>
      </c>
      <c r="I439" s="12">
        <v>1528101.93</v>
      </c>
      <c r="J439" s="12">
        <v>1518845.53</v>
      </c>
      <c r="K439" s="12">
        <f t="shared" si="120"/>
        <v>3993292.58</v>
      </c>
      <c r="L439" s="12" t="e">
        <f>#REF!-K439</f>
        <v>#REF!</v>
      </c>
      <c r="M439" s="12">
        <v>2714324.6</v>
      </c>
    </row>
    <row r="440" spans="1:13" ht="40.5" customHeight="1">
      <c r="A440" s="27"/>
      <c r="B440" s="3" t="s">
        <v>55</v>
      </c>
      <c r="C440" s="12">
        <v>890519.1</v>
      </c>
      <c r="D440" s="12">
        <v>819970.76</v>
      </c>
      <c r="E440" s="12">
        <v>1358880.11</v>
      </c>
      <c r="F440" s="12">
        <f t="shared" si="119"/>
        <v>3069369.9699999997</v>
      </c>
      <c r="G440" s="12" t="e">
        <f>#REF!-F440</f>
        <v>#REF!</v>
      </c>
      <c r="H440" s="12">
        <v>2167048.05</v>
      </c>
      <c r="I440" s="12">
        <v>3173640.73</v>
      </c>
      <c r="J440" s="12">
        <v>1600652.47</v>
      </c>
      <c r="K440" s="12">
        <f t="shared" si="120"/>
        <v>6941341.249999999</v>
      </c>
      <c r="L440" s="12" t="e">
        <f>#REF!-K440</f>
        <v>#REF!</v>
      </c>
      <c r="M440" s="12">
        <v>1920365.65</v>
      </c>
    </row>
    <row r="441" spans="1:13" ht="30" customHeight="1">
      <c r="A441" s="27"/>
      <c r="B441" s="3" t="s">
        <v>152</v>
      </c>
      <c r="C441" s="12">
        <v>121960.06</v>
      </c>
      <c r="D441" s="12">
        <v>278891.76</v>
      </c>
      <c r="E441" s="12">
        <v>151636.44</v>
      </c>
      <c r="F441" s="12">
        <f t="shared" si="119"/>
        <v>552488.26</v>
      </c>
      <c r="G441" s="12" t="e">
        <f>#REF!-F441</f>
        <v>#REF!</v>
      </c>
      <c r="H441" s="12">
        <v>166813.49</v>
      </c>
      <c r="I441" s="12">
        <v>377123.58</v>
      </c>
      <c r="J441" s="12">
        <v>16376.16</v>
      </c>
      <c r="K441" s="12">
        <f t="shared" si="120"/>
        <v>560313.2300000001</v>
      </c>
      <c r="L441" s="12" t="e">
        <f>#REF!-K441</f>
        <v>#REF!</v>
      </c>
      <c r="M441" s="12">
        <v>247265.38</v>
      </c>
    </row>
    <row r="442" spans="1:13" ht="33" customHeight="1">
      <c r="A442" s="27"/>
      <c r="B442" s="3" t="s">
        <v>153</v>
      </c>
      <c r="C442" s="12">
        <v>84001.42</v>
      </c>
      <c r="D442" s="12">
        <v>54422.65</v>
      </c>
      <c r="E442" s="12">
        <v>220801.28</v>
      </c>
      <c r="F442" s="12">
        <f t="shared" si="119"/>
        <v>359225.35</v>
      </c>
      <c r="G442" s="12" t="e">
        <f>#REF!-F442</f>
        <v>#REF!</v>
      </c>
      <c r="H442" s="12">
        <v>287034.4</v>
      </c>
      <c r="I442" s="12">
        <v>146036.43</v>
      </c>
      <c r="J442" s="12">
        <v>129848.99</v>
      </c>
      <c r="K442" s="12">
        <f t="shared" si="120"/>
        <v>562919.8200000001</v>
      </c>
      <c r="L442" s="12" t="e">
        <f>#REF!-K442</f>
        <v>#REF!</v>
      </c>
      <c r="M442" s="12">
        <v>601787.97</v>
      </c>
    </row>
    <row r="443" spans="1:13" ht="30" customHeight="1">
      <c r="A443" s="27"/>
      <c r="B443" s="3" t="s">
        <v>63</v>
      </c>
      <c r="C443" s="12">
        <v>155382.01</v>
      </c>
      <c r="D443" s="12">
        <v>0</v>
      </c>
      <c r="E443" s="12">
        <v>192586.65</v>
      </c>
      <c r="F443" s="12">
        <f t="shared" si="119"/>
        <v>347968.66000000003</v>
      </c>
      <c r="G443" s="12" t="e">
        <f>#REF!-F443</f>
        <v>#REF!</v>
      </c>
      <c r="H443" s="12">
        <v>115247.06</v>
      </c>
      <c r="I443" s="12">
        <v>116430.8</v>
      </c>
      <c r="J443" s="12">
        <v>0</v>
      </c>
      <c r="K443" s="12">
        <f t="shared" si="120"/>
        <v>231677.86</v>
      </c>
      <c r="L443" s="12" t="e">
        <f>#REF!-K443</f>
        <v>#REF!</v>
      </c>
      <c r="M443" s="12">
        <v>194840.99</v>
      </c>
    </row>
    <row r="444" spans="1:13" ht="36.75" customHeight="1">
      <c r="A444" s="27"/>
      <c r="B444" s="3" t="s">
        <v>154</v>
      </c>
      <c r="C444" s="12">
        <v>21730.41</v>
      </c>
      <c r="D444" s="12">
        <v>0</v>
      </c>
      <c r="E444" s="12">
        <v>433336.26</v>
      </c>
      <c r="F444" s="12">
        <f t="shared" si="119"/>
        <v>455066.67</v>
      </c>
      <c r="G444" s="12" t="e">
        <f>#REF!-F444</f>
        <v>#REF!</v>
      </c>
      <c r="H444" s="12">
        <v>0</v>
      </c>
      <c r="I444" s="12">
        <v>0</v>
      </c>
      <c r="J444" s="12">
        <v>0</v>
      </c>
      <c r="K444" s="12">
        <f t="shared" si="120"/>
        <v>0</v>
      </c>
      <c r="L444" s="12" t="e">
        <f>#REF!-K444</f>
        <v>#REF!</v>
      </c>
      <c r="M444" s="12">
        <v>0</v>
      </c>
    </row>
    <row r="445" spans="1:13" ht="35.25" customHeight="1">
      <c r="A445" s="27"/>
      <c r="B445" s="3" t="s">
        <v>155</v>
      </c>
      <c r="C445" s="12">
        <v>0</v>
      </c>
      <c r="D445" s="12">
        <v>94967.71</v>
      </c>
      <c r="E445" s="12">
        <v>0</v>
      </c>
      <c r="F445" s="12">
        <f t="shared" si="119"/>
        <v>94967.71</v>
      </c>
      <c r="G445" s="12" t="e">
        <f>#REF!-F445</f>
        <v>#REF!</v>
      </c>
      <c r="H445" s="12">
        <v>33917.04</v>
      </c>
      <c r="I445" s="12">
        <v>48689.19</v>
      </c>
      <c r="J445" s="12">
        <v>0</v>
      </c>
      <c r="K445" s="12">
        <f t="shared" si="120"/>
        <v>82606.23000000001</v>
      </c>
      <c r="L445" s="12" t="e">
        <f>#REF!-K445</f>
        <v>#REF!</v>
      </c>
      <c r="M445" s="12">
        <v>47483.86</v>
      </c>
    </row>
    <row r="446" spans="1:13" ht="37.5" customHeight="1">
      <c r="A446" s="27"/>
      <c r="B446" s="3" t="s">
        <v>156</v>
      </c>
      <c r="C446" s="12">
        <v>0</v>
      </c>
      <c r="D446" s="12">
        <v>18440.55</v>
      </c>
      <c r="E446" s="12">
        <v>46000.05</v>
      </c>
      <c r="F446" s="12">
        <f t="shared" si="119"/>
        <v>64440.600000000006</v>
      </c>
      <c r="G446" s="12" t="e">
        <f>#REF!-F446</f>
        <v>#REF!</v>
      </c>
      <c r="H446" s="12">
        <v>23033.8</v>
      </c>
      <c r="I446" s="12">
        <v>0</v>
      </c>
      <c r="J446" s="12">
        <v>28792.25</v>
      </c>
      <c r="K446" s="12">
        <f t="shared" si="120"/>
        <v>51826.05</v>
      </c>
      <c r="L446" s="12" t="e">
        <f>#REF!-K446</f>
        <v>#REF!</v>
      </c>
      <c r="M446" s="12">
        <v>0</v>
      </c>
    </row>
    <row r="447" spans="1:13" ht="35.25" customHeight="1">
      <c r="A447" s="27"/>
      <c r="B447" s="3" t="s">
        <v>33</v>
      </c>
      <c r="C447" s="12">
        <v>96165.55</v>
      </c>
      <c r="D447" s="12">
        <v>78589.14</v>
      </c>
      <c r="E447" s="12">
        <v>434948.52</v>
      </c>
      <c r="F447" s="12">
        <f t="shared" si="119"/>
        <v>609703.21</v>
      </c>
      <c r="G447" s="12" t="e">
        <f>#REF!-F447</f>
        <v>#REF!</v>
      </c>
      <c r="H447" s="12">
        <v>201080.67</v>
      </c>
      <c r="I447" s="12">
        <v>419818.42</v>
      </c>
      <c r="J447" s="12">
        <v>421391.77</v>
      </c>
      <c r="K447" s="12">
        <f t="shared" si="120"/>
        <v>1042290.86</v>
      </c>
      <c r="L447" s="12" t="e">
        <f>#REF!-K447</f>
        <v>#REF!</v>
      </c>
      <c r="M447" s="12">
        <v>586553.49</v>
      </c>
    </row>
    <row r="448" spans="1:13" ht="40.5" customHeight="1">
      <c r="A448" s="27"/>
      <c r="B448" s="3" t="s">
        <v>28</v>
      </c>
      <c r="C448" s="12">
        <v>0</v>
      </c>
      <c r="D448" s="12">
        <v>129399.07</v>
      </c>
      <c r="E448" s="12">
        <v>12709.39</v>
      </c>
      <c r="F448" s="12">
        <f t="shared" si="119"/>
        <v>142108.46000000002</v>
      </c>
      <c r="G448" s="12" t="e">
        <f>#REF!-F448</f>
        <v>#REF!</v>
      </c>
      <c r="H448" s="12">
        <v>251158.48</v>
      </c>
      <c r="I448" s="12">
        <v>245412.59</v>
      </c>
      <c r="J448" s="12">
        <v>252615.43</v>
      </c>
      <c r="K448" s="12">
        <f t="shared" si="120"/>
        <v>749186.5</v>
      </c>
      <c r="L448" s="12" t="e">
        <f>#REF!-K448</f>
        <v>#REF!</v>
      </c>
      <c r="M448" s="12">
        <v>308169.59</v>
      </c>
    </row>
    <row r="449" spans="1:13" ht="30.75" customHeight="1">
      <c r="A449" s="27"/>
      <c r="B449" s="3" t="s">
        <v>2</v>
      </c>
      <c r="C449" s="12">
        <v>0</v>
      </c>
      <c r="D449" s="12">
        <v>23033.8</v>
      </c>
      <c r="E449" s="12">
        <v>12682.1</v>
      </c>
      <c r="F449" s="12">
        <f t="shared" si="119"/>
        <v>35715.9</v>
      </c>
      <c r="G449" s="12" t="e">
        <f>#REF!-F449</f>
        <v>#REF!</v>
      </c>
      <c r="H449" s="12">
        <v>0</v>
      </c>
      <c r="I449" s="12">
        <v>55254.08</v>
      </c>
      <c r="J449" s="12">
        <v>0</v>
      </c>
      <c r="K449" s="12">
        <f t="shared" si="120"/>
        <v>55254.08</v>
      </c>
      <c r="L449" s="12" t="e">
        <f>#REF!-K449</f>
        <v>#REF!</v>
      </c>
      <c r="M449" s="12">
        <v>0</v>
      </c>
    </row>
    <row r="450" spans="1:13" ht="34.5" customHeight="1">
      <c r="A450" s="27"/>
      <c r="B450" s="3" t="s">
        <v>57</v>
      </c>
      <c r="C450" s="12">
        <v>0</v>
      </c>
      <c r="D450" s="12">
        <v>67637.99</v>
      </c>
      <c r="E450" s="12">
        <v>68472.77</v>
      </c>
      <c r="F450" s="12">
        <f t="shared" si="119"/>
        <v>136110.76</v>
      </c>
      <c r="G450" s="12" t="e">
        <f>#REF!-F450</f>
        <v>#REF!</v>
      </c>
      <c r="H450" s="12">
        <v>44914.54</v>
      </c>
      <c r="I450" s="12">
        <v>46916.41</v>
      </c>
      <c r="J450" s="12">
        <v>0</v>
      </c>
      <c r="K450" s="12">
        <f t="shared" si="120"/>
        <v>91830.95000000001</v>
      </c>
      <c r="L450" s="12" t="e">
        <f>#REF!-K450</f>
        <v>#REF!</v>
      </c>
      <c r="M450" s="12">
        <v>78161.72</v>
      </c>
    </row>
    <row r="451" spans="1:13" ht="30" customHeight="1">
      <c r="A451" s="27"/>
      <c r="B451" s="3" t="s">
        <v>84</v>
      </c>
      <c r="C451" s="12">
        <v>0</v>
      </c>
      <c r="D451" s="12">
        <v>0</v>
      </c>
      <c r="E451" s="12">
        <v>0</v>
      </c>
      <c r="F451" s="12">
        <f t="shared" si="119"/>
        <v>0</v>
      </c>
      <c r="G451" s="12" t="e">
        <f>#REF!-F451</f>
        <v>#REF!</v>
      </c>
      <c r="H451" s="12">
        <v>0</v>
      </c>
      <c r="I451" s="12">
        <v>0</v>
      </c>
      <c r="J451" s="12">
        <v>0</v>
      </c>
      <c r="K451" s="12">
        <f t="shared" si="120"/>
        <v>0</v>
      </c>
      <c r="L451" s="12" t="e">
        <f>#REF!-K451</f>
        <v>#REF!</v>
      </c>
      <c r="M451" s="12">
        <v>306177.24</v>
      </c>
    </row>
    <row r="452" spans="1:13" ht="36.75" customHeight="1">
      <c r="A452" s="27"/>
      <c r="B452" s="3" t="s">
        <v>85</v>
      </c>
      <c r="C452" s="12">
        <v>0</v>
      </c>
      <c r="D452" s="12">
        <v>0</v>
      </c>
      <c r="E452" s="12">
        <v>0</v>
      </c>
      <c r="F452" s="12">
        <f t="shared" si="119"/>
        <v>0</v>
      </c>
      <c r="G452" s="12" t="e">
        <f>#REF!-F452</f>
        <v>#REF!</v>
      </c>
      <c r="H452" s="12">
        <v>0</v>
      </c>
      <c r="I452" s="12">
        <v>0</v>
      </c>
      <c r="J452" s="12">
        <v>0</v>
      </c>
      <c r="K452" s="12">
        <f t="shared" si="120"/>
        <v>0</v>
      </c>
      <c r="L452" s="12" t="e">
        <f>#REF!-K452</f>
        <v>#REF!</v>
      </c>
      <c r="M452" s="12">
        <v>0</v>
      </c>
    </row>
    <row r="453" spans="1:13" ht="34.5" customHeight="1">
      <c r="A453" s="27"/>
      <c r="B453" s="3" t="s">
        <v>86</v>
      </c>
      <c r="C453" s="12">
        <v>0</v>
      </c>
      <c r="D453" s="12">
        <v>0</v>
      </c>
      <c r="E453" s="12">
        <v>16574.98</v>
      </c>
      <c r="F453" s="12">
        <f t="shared" si="119"/>
        <v>16574.98</v>
      </c>
      <c r="G453" s="12" t="e">
        <f>#REF!-F453</f>
        <v>#REF!</v>
      </c>
      <c r="H453" s="12">
        <v>33149.96</v>
      </c>
      <c r="I453" s="12">
        <v>50270.82</v>
      </c>
      <c r="J453" s="12">
        <v>50270.82</v>
      </c>
      <c r="K453" s="12">
        <f t="shared" si="120"/>
        <v>133691.6</v>
      </c>
      <c r="L453" s="12" t="e">
        <f>#REF!-K453</f>
        <v>#REF!</v>
      </c>
      <c r="M453" s="12">
        <v>64549.15</v>
      </c>
    </row>
    <row r="454" spans="1:13" ht="33" customHeight="1">
      <c r="A454" s="28"/>
      <c r="B454" s="2" t="s">
        <v>8</v>
      </c>
      <c r="C454" s="10">
        <f aca="true" t="shared" si="121" ref="C454:M454">C439+C438+C437+C436+C435+C434+C433+C432+C431+C430+C429+C440+C441+C442+C443+C444+C445+C446+C447+C448+C449+C450+C451+C452+C453</f>
        <v>5070116.009999999</v>
      </c>
      <c r="D454" s="10">
        <f t="shared" si="121"/>
        <v>8402236.78</v>
      </c>
      <c r="E454" s="10">
        <f t="shared" si="121"/>
        <v>15388192.83</v>
      </c>
      <c r="F454" s="10">
        <f t="shared" si="121"/>
        <v>28860545.62000001</v>
      </c>
      <c r="G454" s="10" t="e">
        <f t="shared" si="121"/>
        <v>#REF!</v>
      </c>
      <c r="H454" s="10">
        <f t="shared" si="121"/>
        <v>13246594.57</v>
      </c>
      <c r="I454" s="10">
        <f t="shared" si="121"/>
        <v>18753672.94</v>
      </c>
      <c r="J454" s="10">
        <f t="shared" si="121"/>
        <v>20261052.529999997</v>
      </c>
      <c r="K454" s="10">
        <f t="shared" si="121"/>
        <v>52261320.03999999</v>
      </c>
      <c r="L454" s="10" t="e">
        <f t="shared" si="121"/>
        <v>#REF!</v>
      </c>
      <c r="M454" s="10">
        <f t="shared" si="121"/>
        <v>13651830.720000003</v>
      </c>
    </row>
    <row r="455" spans="1:13" ht="28.5" customHeight="1">
      <c r="A455" s="24" t="s">
        <v>157</v>
      </c>
      <c r="B455" s="3" t="s">
        <v>19</v>
      </c>
      <c r="C455" s="12">
        <v>0</v>
      </c>
      <c r="D455" s="12">
        <v>23204.05</v>
      </c>
      <c r="E455" s="12">
        <v>77463.12</v>
      </c>
      <c r="F455" s="12">
        <f aca="true" t="shared" si="122" ref="F455:F460">C455+D455+E455</f>
        <v>100667.17</v>
      </c>
      <c r="G455" s="12" t="e">
        <f>#REF!-F455</f>
        <v>#REF!</v>
      </c>
      <c r="H455" s="12">
        <v>333010.43</v>
      </c>
      <c r="I455" s="12">
        <v>0</v>
      </c>
      <c r="J455" s="12">
        <v>0</v>
      </c>
      <c r="K455" s="12">
        <f aca="true" t="shared" si="123" ref="K455:K460">H455+I455+J455</f>
        <v>333010.43</v>
      </c>
      <c r="L455" s="12" t="e">
        <f>#REF!-K455</f>
        <v>#REF!</v>
      </c>
      <c r="M455" s="12">
        <v>0</v>
      </c>
    </row>
    <row r="456" spans="1:13" ht="28.5" customHeight="1">
      <c r="A456" s="27"/>
      <c r="B456" s="3" t="s">
        <v>17</v>
      </c>
      <c r="C456" s="12">
        <v>74324.44</v>
      </c>
      <c r="D456" s="12">
        <v>70021.42</v>
      </c>
      <c r="E456" s="12">
        <v>73911.5</v>
      </c>
      <c r="F456" s="12">
        <f t="shared" si="122"/>
        <v>218257.36</v>
      </c>
      <c r="G456" s="12" t="e">
        <f>#REF!-F456</f>
        <v>#REF!</v>
      </c>
      <c r="H456" s="12">
        <v>124326.27</v>
      </c>
      <c r="I456" s="12">
        <v>159192.93</v>
      </c>
      <c r="J456" s="12">
        <v>93186.11</v>
      </c>
      <c r="K456" s="12">
        <f t="shared" si="123"/>
        <v>376705.31</v>
      </c>
      <c r="L456" s="12" t="e">
        <f>#REF!-K456</f>
        <v>#REF!</v>
      </c>
      <c r="M456" s="12">
        <v>0</v>
      </c>
    </row>
    <row r="457" spans="1:13" ht="28.5" customHeight="1">
      <c r="A457" s="27"/>
      <c r="B457" s="3" t="s">
        <v>23</v>
      </c>
      <c r="C457" s="12">
        <v>7803.35</v>
      </c>
      <c r="D457" s="12">
        <v>35071.75</v>
      </c>
      <c r="E457" s="12">
        <v>0</v>
      </c>
      <c r="F457" s="12">
        <f t="shared" si="122"/>
        <v>42875.1</v>
      </c>
      <c r="G457" s="12" t="e">
        <f>#REF!-F457</f>
        <v>#REF!</v>
      </c>
      <c r="H457" s="12">
        <v>70230.18</v>
      </c>
      <c r="I457" s="12">
        <v>0</v>
      </c>
      <c r="J457" s="12">
        <v>3901.68</v>
      </c>
      <c r="K457" s="12">
        <f t="shared" si="123"/>
        <v>74131.85999999999</v>
      </c>
      <c r="L457" s="12" t="e">
        <f>#REF!-K457</f>
        <v>#REF!</v>
      </c>
      <c r="M457" s="12">
        <v>3901.68</v>
      </c>
    </row>
    <row r="458" spans="1:13" ht="28.5" customHeight="1">
      <c r="A458" s="27"/>
      <c r="B458" s="3" t="s">
        <v>24</v>
      </c>
      <c r="C458" s="12">
        <v>0</v>
      </c>
      <c r="D458" s="12">
        <v>15464.48</v>
      </c>
      <c r="E458" s="12">
        <v>30928.96</v>
      </c>
      <c r="F458" s="12">
        <f t="shared" si="122"/>
        <v>46393.44</v>
      </c>
      <c r="G458" s="12" t="e">
        <f>#REF!-F458</f>
        <v>#REF!</v>
      </c>
      <c r="H458" s="12">
        <v>0</v>
      </c>
      <c r="I458" s="12">
        <v>0</v>
      </c>
      <c r="J458" s="12">
        <v>0</v>
      </c>
      <c r="K458" s="12">
        <f t="shared" si="123"/>
        <v>0</v>
      </c>
      <c r="L458" s="12" t="e">
        <f>#REF!-K458</f>
        <v>#REF!</v>
      </c>
      <c r="M458" s="12">
        <v>23196.73</v>
      </c>
    </row>
    <row r="459" spans="1:13" ht="28.5" customHeight="1">
      <c r="A459" s="27"/>
      <c r="B459" s="3" t="s">
        <v>2</v>
      </c>
      <c r="C459" s="12">
        <v>23343.52</v>
      </c>
      <c r="D459" s="12">
        <v>0</v>
      </c>
      <c r="E459" s="12">
        <v>0</v>
      </c>
      <c r="F459" s="12">
        <f t="shared" si="122"/>
        <v>23343.52</v>
      </c>
      <c r="G459" s="12" t="e">
        <f>#REF!-F459</f>
        <v>#REF!</v>
      </c>
      <c r="H459" s="12">
        <v>0</v>
      </c>
      <c r="I459" s="12">
        <v>0</v>
      </c>
      <c r="J459" s="12">
        <v>0</v>
      </c>
      <c r="K459" s="12">
        <f t="shared" si="123"/>
        <v>0</v>
      </c>
      <c r="L459" s="12" t="e">
        <f>#REF!-K459</f>
        <v>#REF!</v>
      </c>
      <c r="M459" s="12">
        <v>0</v>
      </c>
    </row>
    <row r="460" spans="1:13" ht="28.5" customHeight="1">
      <c r="A460" s="27"/>
      <c r="B460" s="3" t="s">
        <v>42</v>
      </c>
      <c r="C460" s="12">
        <v>23343.52</v>
      </c>
      <c r="D460" s="12">
        <v>0</v>
      </c>
      <c r="E460" s="12">
        <v>0</v>
      </c>
      <c r="F460" s="12">
        <f t="shared" si="122"/>
        <v>23343.52</v>
      </c>
      <c r="G460" s="12" t="e">
        <f>#REF!-F460</f>
        <v>#REF!</v>
      </c>
      <c r="H460" s="12">
        <v>0</v>
      </c>
      <c r="I460" s="12">
        <v>0</v>
      </c>
      <c r="J460" s="12">
        <v>0</v>
      </c>
      <c r="K460" s="12">
        <f t="shared" si="123"/>
        <v>0</v>
      </c>
      <c r="L460" s="12" t="e">
        <f>#REF!-K460</f>
        <v>#REF!</v>
      </c>
      <c r="M460" s="12">
        <v>0</v>
      </c>
    </row>
    <row r="461" spans="1:13" ht="33.75" customHeight="1">
      <c r="A461" s="28"/>
      <c r="B461" s="2" t="s">
        <v>8</v>
      </c>
      <c r="C461" s="11">
        <f aca="true" t="shared" si="124" ref="C461:M461">C455+C456+C457+C458+C459+C460</f>
        <v>128814.83000000002</v>
      </c>
      <c r="D461" s="11">
        <f t="shared" si="124"/>
        <v>143761.7</v>
      </c>
      <c r="E461" s="11">
        <f t="shared" si="124"/>
        <v>182303.58</v>
      </c>
      <c r="F461" s="11">
        <f t="shared" si="124"/>
        <v>454880.11</v>
      </c>
      <c r="G461" s="11" t="e">
        <f t="shared" si="124"/>
        <v>#REF!</v>
      </c>
      <c r="H461" s="11">
        <f t="shared" si="124"/>
        <v>527566.88</v>
      </c>
      <c r="I461" s="11">
        <f t="shared" si="124"/>
        <v>159192.93</v>
      </c>
      <c r="J461" s="11">
        <f t="shared" si="124"/>
        <v>97087.79</v>
      </c>
      <c r="K461" s="11">
        <f t="shared" si="124"/>
        <v>783847.6</v>
      </c>
      <c r="L461" s="11" t="e">
        <f t="shared" si="124"/>
        <v>#REF!</v>
      </c>
      <c r="M461" s="11">
        <f t="shared" si="124"/>
        <v>27098.41</v>
      </c>
    </row>
    <row r="462" spans="1:13" ht="27.75" customHeight="1">
      <c r="A462" s="39" t="s">
        <v>158</v>
      </c>
      <c r="B462" s="3" t="s">
        <v>26</v>
      </c>
      <c r="C462" s="12">
        <v>23343.52</v>
      </c>
      <c r="D462" s="12">
        <v>0</v>
      </c>
      <c r="E462" s="12">
        <v>0</v>
      </c>
      <c r="F462" s="12">
        <f>C462+D462+E462</f>
        <v>23343.52</v>
      </c>
      <c r="G462" s="12" t="e">
        <f>#REF!-F462</f>
        <v>#REF!</v>
      </c>
      <c r="H462" s="12">
        <v>0</v>
      </c>
      <c r="I462" s="12">
        <v>0</v>
      </c>
      <c r="J462" s="12">
        <v>0</v>
      </c>
      <c r="K462" s="12">
        <f>H462+I462+J462</f>
        <v>0</v>
      </c>
      <c r="L462" s="12" t="e">
        <f>#REF!-K462</f>
        <v>#REF!</v>
      </c>
      <c r="M462" s="12">
        <v>0</v>
      </c>
    </row>
    <row r="463" spans="1:13" ht="31.5" customHeight="1">
      <c r="A463" s="25"/>
      <c r="B463" s="3" t="s">
        <v>17</v>
      </c>
      <c r="C463" s="12">
        <v>23343.52</v>
      </c>
      <c r="D463" s="12">
        <v>0</v>
      </c>
      <c r="E463" s="12">
        <v>0</v>
      </c>
      <c r="F463" s="12">
        <f>C463+D463+E463</f>
        <v>23343.52</v>
      </c>
      <c r="G463" s="12" t="e">
        <f>#REF!-F463</f>
        <v>#REF!</v>
      </c>
      <c r="H463" s="12">
        <v>0</v>
      </c>
      <c r="I463" s="12">
        <v>0</v>
      </c>
      <c r="J463" s="12">
        <v>0</v>
      </c>
      <c r="K463" s="12">
        <f>H463+I463+J463</f>
        <v>0</v>
      </c>
      <c r="L463" s="12" t="e">
        <f>#REF!-K463</f>
        <v>#REF!</v>
      </c>
      <c r="M463" s="12">
        <v>0</v>
      </c>
    </row>
    <row r="464" spans="1:13" ht="39" customHeight="1">
      <c r="A464" s="26"/>
      <c r="B464" s="2" t="s">
        <v>8</v>
      </c>
      <c r="C464" s="11">
        <f aca="true" t="shared" si="125" ref="C464:M464">C462+C463</f>
        <v>46687.04</v>
      </c>
      <c r="D464" s="11">
        <f t="shared" si="125"/>
        <v>0</v>
      </c>
      <c r="E464" s="11">
        <f t="shared" si="125"/>
        <v>0</v>
      </c>
      <c r="F464" s="11">
        <f t="shared" si="125"/>
        <v>46687.04</v>
      </c>
      <c r="G464" s="11" t="e">
        <f t="shared" si="125"/>
        <v>#REF!</v>
      </c>
      <c r="H464" s="11">
        <f t="shared" si="125"/>
        <v>0</v>
      </c>
      <c r="I464" s="11">
        <f t="shared" si="125"/>
        <v>0</v>
      </c>
      <c r="J464" s="11">
        <f t="shared" si="125"/>
        <v>0</v>
      </c>
      <c r="K464" s="11">
        <f t="shared" si="125"/>
        <v>0</v>
      </c>
      <c r="L464" s="11" t="e">
        <f t="shared" si="125"/>
        <v>#REF!</v>
      </c>
      <c r="M464" s="11">
        <f t="shared" si="125"/>
        <v>0</v>
      </c>
    </row>
    <row r="465" spans="1:13" ht="28.5" customHeight="1">
      <c r="A465" s="24" t="s">
        <v>159</v>
      </c>
      <c r="B465" s="3" t="s">
        <v>23</v>
      </c>
      <c r="C465" s="12">
        <v>0</v>
      </c>
      <c r="D465" s="12">
        <v>0</v>
      </c>
      <c r="E465" s="12">
        <v>0</v>
      </c>
      <c r="F465" s="12">
        <f>C465+D465+E465</f>
        <v>0</v>
      </c>
      <c r="G465" s="12" t="e">
        <f>#REF!-F465</f>
        <v>#REF!</v>
      </c>
      <c r="H465" s="12">
        <v>0</v>
      </c>
      <c r="I465" s="12">
        <v>0</v>
      </c>
      <c r="J465" s="12">
        <v>0</v>
      </c>
      <c r="K465" s="12">
        <f>H465+I465+J465</f>
        <v>0</v>
      </c>
      <c r="L465" s="12" t="e">
        <f>#REF!-K465</f>
        <v>#REF!</v>
      </c>
      <c r="M465" s="12">
        <v>191912.81</v>
      </c>
    </row>
    <row r="466" spans="1:13" ht="28.5" customHeight="1">
      <c r="A466" s="27"/>
      <c r="B466" s="3" t="s">
        <v>24</v>
      </c>
      <c r="C466" s="12">
        <v>0</v>
      </c>
      <c r="D466" s="12">
        <v>0</v>
      </c>
      <c r="E466" s="12">
        <v>0</v>
      </c>
      <c r="F466" s="12">
        <f>C466+D466+E466</f>
        <v>0</v>
      </c>
      <c r="G466" s="12" t="e">
        <f>#REF!-F466</f>
        <v>#REF!</v>
      </c>
      <c r="H466" s="12">
        <v>0</v>
      </c>
      <c r="I466" s="12">
        <v>0</v>
      </c>
      <c r="J466" s="12">
        <v>0</v>
      </c>
      <c r="K466" s="12">
        <f>H466+I466+J466</f>
        <v>0</v>
      </c>
      <c r="L466" s="12" t="e">
        <f>#REF!-K466</f>
        <v>#REF!</v>
      </c>
      <c r="M466" s="12">
        <v>938379.17</v>
      </c>
    </row>
    <row r="467" spans="1:13" ht="28.5" customHeight="1">
      <c r="A467" s="27"/>
      <c r="B467" s="3" t="s">
        <v>25</v>
      </c>
      <c r="C467" s="12">
        <v>0</v>
      </c>
      <c r="D467" s="12">
        <v>0</v>
      </c>
      <c r="E467" s="12">
        <v>0</v>
      </c>
      <c r="F467" s="12">
        <f>C467+D467+E467</f>
        <v>0</v>
      </c>
      <c r="G467" s="12" t="e">
        <f>#REF!-F467</f>
        <v>#REF!</v>
      </c>
      <c r="H467" s="12">
        <v>0</v>
      </c>
      <c r="I467" s="12">
        <v>0</v>
      </c>
      <c r="J467" s="12">
        <v>0</v>
      </c>
      <c r="K467" s="12">
        <f>H467+I467+J467</f>
        <v>0</v>
      </c>
      <c r="L467" s="12" t="e">
        <f>#REF!-K467</f>
        <v>#REF!</v>
      </c>
      <c r="M467" s="12">
        <v>0</v>
      </c>
    </row>
    <row r="468" spans="1:13" ht="28.5" customHeight="1">
      <c r="A468" s="27"/>
      <c r="B468" s="3" t="s">
        <v>17</v>
      </c>
      <c r="C468" s="12">
        <v>0</v>
      </c>
      <c r="D468" s="12">
        <v>0</v>
      </c>
      <c r="E468" s="12">
        <v>0</v>
      </c>
      <c r="F468" s="12">
        <f>C468+D468+E468</f>
        <v>0</v>
      </c>
      <c r="G468" s="12" t="e">
        <f>#REF!-F468</f>
        <v>#REF!</v>
      </c>
      <c r="H468" s="12">
        <v>0</v>
      </c>
      <c r="I468" s="12">
        <v>0</v>
      </c>
      <c r="J468" s="12">
        <v>0</v>
      </c>
      <c r="K468" s="12">
        <f>H468+I468+J468</f>
        <v>0</v>
      </c>
      <c r="L468" s="12" t="e">
        <f>#REF!-K468</f>
        <v>#REF!</v>
      </c>
      <c r="M468" s="12">
        <v>22152.94</v>
      </c>
    </row>
    <row r="469" spans="1:13" ht="28.5" customHeight="1">
      <c r="A469" s="27"/>
      <c r="B469" s="3" t="s">
        <v>26</v>
      </c>
      <c r="C469" s="12">
        <v>0</v>
      </c>
      <c r="D469" s="12">
        <v>0</v>
      </c>
      <c r="E469" s="12">
        <v>0</v>
      </c>
      <c r="F469" s="12">
        <f>C469+D469+E469</f>
        <v>0</v>
      </c>
      <c r="G469" s="12" t="e">
        <f>#REF!-F469</f>
        <v>#REF!</v>
      </c>
      <c r="H469" s="12">
        <v>0</v>
      </c>
      <c r="I469" s="12">
        <v>0</v>
      </c>
      <c r="J469" s="12">
        <v>0</v>
      </c>
      <c r="K469" s="12">
        <f>H469+I469+J469</f>
        <v>0</v>
      </c>
      <c r="L469" s="12" t="e">
        <f>#REF!-K469</f>
        <v>#REF!</v>
      </c>
      <c r="M469" s="12">
        <v>0</v>
      </c>
    </row>
    <row r="470" spans="1:13" ht="33" customHeight="1">
      <c r="A470" s="28"/>
      <c r="B470" s="2" t="s">
        <v>8</v>
      </c>
      <c r="C470" s="10">
        <f aca="true" t="shared" si="126" ref="C470:M470">C469+C468+C467+C466+C465</f>
        <v>0</v>
      </c>
      <c r="D470" s="10">
        <f t="shared" si="126"/>
        <v>0</v>
      </c>
      <c r="E470" s="10">
        <f t="shared" si="126"/>
        <v>0</v>
      </c>
      <c r="F470" s="10">
        <f t="shared" si="126"/>
        <v>0</v>
      </c>
      <c r="G470" s="10" t="e">
        <f t="shared" si="126"/>
        <v>#REF!</v>
      </c>
      <c r="H470" s="10">
        <f t="shared" si="126"/>
        <v>0</v>
      </c>
      <c r="I470" s="10">
        <f t="shared" si="126"/>
        <v>0</v>
      </c>
      <c r="J470" s="10">
        <f t="shared" si="126"/>
        <v>0</v>
      </c>
      <c r="K470" s="10">
        <f t="shared" si="126"/>
        <v>0</v>
      </c>
      <c r="L470" s="10" t="e">
        <f t="shared" si="126"/>
        <v>#REF!</v>
      </c>
      <c r="M470" s="10">
        <f t="shared" si="126"/>
        <v>1152444.92</v>
      </c>
    </row>
    <row r="471" spans="1:13" ht="33" customHeight="1">
      <c r="A471" s="32" t="s">
        <v>129</v>
      </c>
      <c r="B471" s="2" t="s">
        <v>106</v>
      </c>
      <c r="C471" s="11">
        <f aca="true" t="shared" si="127" ref="C471:M471">C472</f>
        <v>213750</v>
      </c>
      <c r="D471" s="11">
        <f t="shared" si="127"/>
        <v>175750</v>
      </c>
      <c r="E471" s="11">
        <f t="shared" si="127"/>
        <v>161500</v>
      </c>
      <c r="F471" s="11">
        <f t="shared" si="127"/>
        <v>551000</v>
      </c>
      <c r="G471" s="11" t="e">
        <f t="shared" si="127"/>
        <v>#REF!</v>
      </c>
      <c r="H471" s="11">
        <f t="shared" si="127"/>
        <v>33250</v>
      </c>
      <c r="I471" s="11">
        <f t="shared" si="127"/>
        <v>66500</v>
      </c>
      <c r="J471" s="11">
        <f t="shared" si="127"/>
        <v>104500</v>
      </c>
      <c r="K471" s="11">
        <f t="shared" si="127"/>
        <v>204250</v>
      </c>
      <c r="L471" s="11" t="e">
        <f t="shared" si="127"/>
        <v>#REF!</v>
      </c>
      <c r="M471" s="11">
        <f t="shared" si="127"/>
        <v>0</v>
      </c>
    </row>
    <row r="472" spans="1:13" ht="29.25" customHeight="1">
      <c r="A472" s="33"/>
      <c r="B472" s="20" t="s">
        <v>160</v>
      </c>
      <c r="C472" s="12">
        <v>213750</v>
      </c>
      <c r="D472" s="12">
        <v>175750</v>
      </c>
      <c r="E472" s="12">
        <v>161500</v>
      </c>
      <c r="F472" s="12">
        <f>C472+D472+E472</f>
        <v>551000</v>
      </c>
      <c r="G472" s="12" t="e">
        <f>#REF!-F472</f>
        <v>#REF!</v>
      </c>
      <c r="H472" s="12">
        <v>33250</v>
      </c>
      <c r="I472" s="12">
        <v>66500</v>
      </c>
      <c r="J472" s="12">
        <v>104500</v>
      </c>
      <c r="K472" s="12">
        <f>H472+I472+J472</f>
        <v>204250</v>
      </c>
      <c r="L472" s="11" t="e">
        <f>#REF!-K472</f>
        <v>#REF!</v>
      </c>
      <c r="M472" s="11">
        <v>0</v>
      </c>
    </row>
    <row r="473" spans="1:13" ht="30.75" customHeight="1">
      <c r="A473" s="34"/>
      <c r="B473" s="2" t="s">
        <v>8</v>
      </c>
      <c r="C473" s="11">
        <f aca="true" t="shared" si="128" ref="C473:M473">C471</f>
        <v>213750</v>
      </c>
      <c r="D473" s="11">
        <f t="shared" si="128"/>
        <v>175750</v>
      </c>
      <c r="E473" s="11">
        <f t="shared" si="128"/>
        <v>161500</v>
      </c>
      <c r="F473" s="11">
        <f t="shared" si="128"/>
        <v>551000</v>
      </c>
      <c r="G473" s="11" t="e">
        <f t="shared" si="128"/>
        <v>#REF!</v>
      </c>
      <c r="H473" s="11">
        <f t="shared" si="128"/>
        <v>33250</v>
      </c>
      <c r="I473" s="11">
        <f t="shared" si="128"/>
        <v>66500</v>
      </c>
      <c r="J473" s="11">
        <f t="shared" si="128"/>
        <v>104500</v>
      </c>
      <c r="K473" s="11">
        <f t="shared" si="128"/>
        <v>204250</v>
      </c>
      <c r="L473" s="11" t="e">
        <f t="shared" si="128"/>
        <v>#REF!</v>
      </c>
      <c r="M473" s="11">
        <f t="shared" si="128"/>
        <v>0</v>
      </c>
    </row>
    <row r="474" spans="1:13" ht="32.25" customHeight="1">
      <c r="A474" s="24" t="s">
        <v>161</v>
      </c>
      <c r="B474" s="3" t="s">
        <v>17</v>
      </c>
      <c r="C474" s="12">
        <v>87432</v>
      </c>
      <c r="D474" s="12">
        <v>115798</v>
      </c>
      <c r="E474" s="12">
        <v>72816.5</v>
      </c>
      <c r="F474" s="12">
        <f>C474+D474+E474</f>
        <v>276046.5</v>
      </c>
      <c r="G474" s="18" t="e">
        <f>#REF!-F474</f>
        <v>#REF!</v>
      </c>
      <c r="H474" s="12">
        <v>57140</v>
      </c>
      <c r="I474" s="12">
        <v>107871.5</v>
      </c>
      <c r="J474" s="12">
        <v>112359.5</v>
      </c>
      <c r="K474" s="12">
        <f>H474+I474+J474</f>
        <v>277371</v>
      </c>
      <c r="L474" s="12" t="e">
        <f>#REF!-K474</f>
        <v>#REF!</v>
      </c>
      <c r="M474" s="12">
        <v>106024.5</v>
      </c>
    </row>
    <row r="475" spans="1:13" ht="28.5" customHeight="1">
      <c r="A475" s="27"/>
      <c r="B475" s="3" t="s">
        <v>23</v>
      </c>
      <c r="C475" s="12">
        <v>52197</v>
      </c>
      <c r="D475" s="12">
        <v>37525</v>
      </c>
      <c r="E475" s="12">
        <v>21817</v>
      </c>
      <c r="F475" s="12">
        <f>C475+D475+E475</f>
        <v>111539</v>
      </c>
      <c r="G475" s="12" t="e">
        <f>#REF!-F475</f>
        <v>#REF!</v>
      </c>
      <c r="H475" s="12">
        <v>12872</v>
      </c>
      <c r="I475" s="12">
        <v>23344</v>
      </c>
      <c r="J475" s="12">
        <v>17999</v>
      </c>
      <c r="K475" s="12">
        <f>H475+I475+J475</f>
        <v>54215</v>
      </c>
      <c r="L475" s="12" t="e">
        <f>#REF!-K475</f>
        <v>#REF!</v>
      </c>
      <c r="M475" s="12">
        <v>21108</v>
      </c>
    </row>
    <row r="476" spans="1:13" ht="28.5" customHeight="1">
      <c r="A476" s="27"/>
      <c r="B476" s="3" t="s">
        <v>19</v>
      </c>
      <c r="C476" s="12">
        <v>13478</v>
      </c>
      <c r="D476" s="12">
        <v>17988</v>
      </c>
      <c r="E476" s="12">
        <v>13877</v>
      </c>
      <c r="F476" s="12">
        <f>C476+D476+E476</f>
        <v>45343</v>
      </c>
      <c r="G476" s="18" t="e">
        <f>#REF!-F476</f>
        <v>#REF!</v>
      </c>
      <c r="H476" s="12">
        <v>10659</v>
      </c>
      <c r="I476" s="12">
        <v>12568</v>
      </c>
      <c r="J476" s="12">
        <v>19205</v>
      </c>
      <c r="K476" s="12">
        <f>H476+I476+J476</f>
        <v>42432</v>
      </c>
      <c r="L476" s="12" t="e">
        <f>#REF!-K476</f>
        <v>#REF!</v>
      </c>
      <c r="M476" s="12">
        <v>15878</v>
      </c>
    </row>
    <row r="477" spans="1:13" ht="28.5" customHeight="1">
      <c r="A477" s="28"/>
      <c r="B477" s="2" t="s">
        <v>8</v>
      </c>
      <c r="C477" s="11">
        <f aca="true" t="shared" si="129" ref="C477:M477">C476+C475+C474</f>
        <v>153107</v>
      </c>
      <c r="D477" s="11">
        <f t="shared" si="129"/>
        <v>171311</v>
      </c>
      <c r="E477" s="11">
        <f t="shared" si="129"/>
        <v>108510.5</v>
      </c>
      <c r="F477" s="11">
        <f t="shared" si="129"/>
        <v>432928.5</v>
      </c>
      <c r="G477" s="11" t="e">
        <f t="shared" si="129"/>
        <v>#REF!</v>
      </c>
      <c r="H477" s="11">
        <f t="shared" si="129"/>
        <v>80671</v>
      </c>
      <c r="I477" s="11">
        <f t="shared" si="129"/>
        <v>143783.5</v>
      </c>
      <c r="J477" s="11">
        <f t="shared" si="129"/>
        <v>149563.5</v>
      </c>
      <c r="K477" s="11">
        <f t="shared" si="129"/>
        <v>374018</v>
      </c>
      <c r="L477" s="11" t="e">
        <f t="shared" si="129"/>
        <v>#REF!</v>
      </c>
      <c r="M477" s="11">
        <f t="shared" si="129"/>
        <v>143010.5</v>
      </c>
    </row>
    <row r="478" spans="1:13" ht="30" customHeight="1">
      <c r="A478" s="24" t="s">
        <v>162</v>
      </c>
      <c r="B478" s="3" t="s">
        <v>27</v>
      </c>
      <c r="C478" s="12">
        <v>165740</v>
      </c>
      <c r="D478" s="12">
        <v>215200</v>
      </c>
      <c r="E478" s="12">
        <v>222080</v>
      </c>
      <c r="F478" s="12">
        <f aca="true" t="shared" si="130" ref="F478:F483">C478+D478+E478</f>
        <v>603020</v>
      </c>
      <c r="G478" s="12" t="e">
        <f>#REF!-F478</f>
        <v>#REF!</v>
      </c>
      <c r="H478" s="12">
        <v>144960</v>
      </c>
      <c r="I478" s="12">
        <v>166720</v>
      </c>
      <c r="J478" s="12">
        <v>203520</v>
      </c>
      <c r="K478" s="12">
        <f aca="true" t="shared" si="131" ref="K478:K483">H478+I478+J478</f>
        <v>515200</v>
      </c>
      <c r="L478" s="12" t="e">
        <f>#REF!-K478</f>
        <v>#REF!</v>
      </c>
      <c r="M478" s="12">
        <v>303040</v>
      </c>
    </row>
    <row r="479" spans="1:13" ht="28.5" customHeight="1">
      <c r="A479" s="27"/>
      <c r="B479" s="3" t="s">
        <v>19</v>
      </c>
      <c r="C479" s="12">
        <v>281600</v>
      </c>
      <c r="D479" s="12">
        <v>319860</v>
      </c>
      <c r="E479" s="12">
        <v>303380</v>
      </c>
      <c r="F479" s="12">
        <f t="shared" si="130"/>
        <v>904840</v>
      </c>
      <c r="G479" s="18" t="e">
        <f>#REF!-F479</f>
        <v>#REF!</v>
      </c>
      <c r="H479" s="12">
        <v>192660</v>
      </c>
      <c r="I479" s="12">
        <v>329840</v>
      </c>
      <c r="J479" s="12">
        <v>172100</v>
      </c>
      <c r="K479" s="12">
        <f t="shared" si="131"/>
        <v>694600</v>
      </c>
      <c r="L479" s="12" t="e">
        <f>#REF!-K479</f>
        <v>#REF!</v>
      </c>
      <c r="M479" s="12">
        <v>101000</v>
      </c>
    </row>
    <row r="480" spans="1:13" ht="28.5" customHeight="1">
      <c r="A480" s="27"/>
      <c r="B480" s="3" t="s">
        <v>36</v>
      </c>
      <c r="C480" s="12">
        <v>1615360</v>
      </c>
      <c r="D480" s="12">
        <v>1360320</v>
      </c>
      <c r="E480" s="12">
        <v>1456320</v>
      </c>
      <c r="F480" s="12">
        <f t="shared" si="130"/>
        <v>4432000</v>
      </c>
      <c r="G480" s="12" t="e">
        <f>#REF!-F480</f>
        <v>#REF!</v>
      </c>
      <c r="H480" s="12">
        <v>1337920</v>
      </c>
      <c r="I480" s="12">
        <v>1022400</v>
      </c>
      <c r="J480" s="12">
        <v>1033920</v>
      </c>
      <c r="K480" s="12">
        <f t="shared" si="131"/>
        <v>3394240</v>
      </c>
      <c r="L480" s="12" t="e">
        <f>#REF!-K480</f>
        <v>#REF!</v>
      </c>
      <c r="M480" s="12">
        <v>1125440</v>
      </c>
    </row>
    <row r="481" spans="1:13" ht="34.5" customHeight="1">
      <c r="A481" s="27"/>
      <c r="B481" s="3" t="s">
        <v>55</v>
      </c>
      <c r="C481" s="12">
        <v>1443034</v>
      </c>
      <c r="D481" s="12">
        <v>1803620</v>
      </c>
      <c r="E481" s="12">
        <v>1853144</v>
      </c>
      <c r="F481" s="12">
        <f t="shared" si="130"/>
        <v>5099798</v>
      </c>
      <c r="G481" s="12" t="e">
        <f>#REF!-F481</f>
        <v>#REF!</v>
      </c>
      <c r="H481" s="12">
        <v>1612540</v>
      </c>
      <c r="I481" s="12">
        <v>1483936</v>
      </c>
      <c r="J481" s="12">
        <v>1330300</v>
      </c>
      <c r="K481" s="12">
        <f t="shared" si="131"/>
        <v>4426776</v>
      </c>
      <c r="L481" s="12" t="e">
        <f>#REF!-K481</f>
        <v>#REF!</v>
      </c>
      <c r="M481" s="12">
        <v>1344898</v>
      </c>
    </row>
    <row r="482" spans="1:13" ht="34.5" customHeight="1">
      <c r="A482" s="27"/>
      <c r="B482" s="3" t="s">
        <v>163</v>
      </c>
      <c r="C482" s="12">
        <v>1549120</v>
      </c>
      <c r="D482" s="12">
        <v>1392320</v>
      </c>
      <c r="E482" s="12">
        <v>1502720</v>
      </c>
      <c r="F482" s="12">
        <f t="shared" si="130"/>
        <v>4444160</v>
      </c>
      <c r="G482" s="12" t="e">
        <f>#REF!-F482</f>
        <v>#REF!</v>
      </c>
      <c r="H482" s="12">
        <v>1515840</v>
      </c>
      <c r="I482" s="12">
        <v>1260800</v>
      </c>
      <c r="J482" s="12">
        <v>1398720</v>
      </c>
      <c r="K482" s="12">
        <f t="shared" si="131"/>
        <v>4175360</v>
      </c>
      <c r="L482" s="12" t="e">
        <f>#REF!-K482</f>
        <v>#REF!</v>
      </c>
      <c r="M482" s="12">
        <v>1216000</v>
      </c>
    </row>
    <row r="483" spans="1:13" ht="34.5" customHeight="1">
      <c r="A483" s="27"/>
      <c r="B483" s="3" t="s">
        <v>164</v>
      </c>
      <c r="C483" s="12">
        <v>0</v>
      </c>
      <c r="D483" s="12">
        <v>0</v>
      </c>
      <c r="E483" s="12">
        <v>0</v>
      </c>
      <c r="F483" s="12">
        <f t="shared" si="130"/>
        <v>0</v>
      </c>
      <c r="G483" s="12" t="e">
        <f>#REF!-F483</f>
        <v>#REF!</v>
      </c>
      <c r="H483" s="12">
        <v>235520</v>
      </c>
      <c r="I483" s="12">
        <v>689920</v>
      </c>
      <c r="J483" s="12">
        <v>699520</v>
      </c>
      <c r="K483" s="12">
        <f t="shared" si="131"/>
        <v>1624960</v>
      </c>
      <c r="L483" s="12" t="e">
        <f>#REF!-K483</f>
        <v>#REF!</v>
      </c>
      <c r="M483" s="12">
        <v>0</v>
      </c>
    </row>
    <row r="484" spans="1:13" ht="34.5" customHeight="1">
      <c r="A484" s="27"/>
      <c r="B484" s="3" t="s">
        <v>165</v>
      </c>
      <c r="C484" s="12">
        <v>0</v>
      </c>
      <c r="D484" s="12">
        <v>0</v>
      </c>
      <c r="E484" s="12">
        <v>0</v>
      </c>
      <c r="F484" s="12">
        <f>C484+D484+E484</f>
        <v>0</v>
      </c>
      <c r="G484" s="12" t="e">
        <f>#REF!-F484</f>
        <v>#REF!</v>
      </c>
      <c r="H484" s="12">
        <v>0</v>
      </c>
      <c r="I484" s="12">
        <v>0</v>
      </c>
      <c r="J484" s="12">
        <v>0</v>
      </c>
      <c r="K484" s="12">
        <f>H484+I484+J484</f>
        <v>0</v>
      </c>
      <c r="L484" s="12" t="e">
        <f>#REF!-K484</f>
        <v>#REF!</v>
      </c>
      <c r="M484" s="12">
        <v>0</v>
      </c>
    </row>
    <row r="485" spans="1:13" ht="28.5" customHeight="1">
      <c r="A485" s="28"/>
      <c r="B485" s="2" t="s">
        <v>8</v>
      </c>
      <c r="C485" s="11">
        <f aca="true" t="shared" si="132" ref="C485:M485">C481+C480+C479+C478+C482+C483+C484</f>
        <v>5054854</v>
      </c>
      <c r="D485" s="11">
        <f t="shared" si="132"/>
        <v>5091320</v>
      </c>
      <c r="E485" s="11">
        <f t="shared" si="132"/>
        <v>5337644</v>
      </c>
      <c r="F485" s="11">
        <f t="shared" si="132"/>
        <v>15483818</v>
      </c>
      <c r="G485" s="11" t="e">
        <f t="shared" si="132"/>
        <v>#REF!</v>
      </c>
      <c r="H485" s="11">
        <f t="shared" si="132"/>
        <v>5039440</v>
      </c>
      <c r="I485" s="11">
        <f t="shared" si="132"/>
        <v>4953616</v>
      </c>
      <c r="J485" s="11">
        <f t="shared" si="132"/>
        <v>4838080</v>
      </c>
      <c r="K485" s="11">
        <f t="shared" si="132"/>
        <v>14831136</v>
      </c>
      <c r="L485" s="11" t="e">
        <f t="shared" si="132"/>
        <v>#REF!</v>
      </c>
      <c r="M485" s="11">
        <f t="shared" si="132"/>
        <v>4090378</v>
      </c>
    </row>
  </sheetData>
  <sheetProtection/>
  <mergeCells count="32">
    <mergeCell ref="A478:A485"/>
    <mergeCell ref="A429:A454"/>
    <mergeCell ref="A455:A461"/>
    <mergeCell ref="A462:A464"/>
    <mergeCell ref="A465:A470"/>
    <mergeCell ref="A471:A473"/>
    <mergeCell ref="A474:A477"/>
    <mergeCell ref="A402:A405"/>
    <mergeCell ref="A406:A409"/>
    <mergeCell ref="A410:A413"/>
    <mergeCell ref="A414:A416"/>
    <mergeCell ref="A417:A420"/>
    <mergeCell ref="A421:A428"/>
    <mergeCell ref="A259:A338"/>
    <mergeCell ref="A339:A384"/>
    <mergeCell ref="A385:A393"/>
    <mergeCell ref="A394:A397"/>
    <mergeCell ref="A398:A401"/>
    <mergeCell ref="A162:A165"/>
    <mergeCell ref="A166:A186"/>
    <mergeCell ref="A187:A250"/>
    <mergeCell ref="A251:A253"/>
    <mergeCell ref="A254:A255"/>
    <mergeCell ref="A256:A258"/>
    <mergeCell ref="A89:A157"/>
    <mergeCell ref="A158:A161"/>
    <mergeCell ref="A6:A29"/>
    <mergeCell ref="A30:A43"/>
    <mergeCell ref="A79:A85"/>
    <mergeCell ref="A51:A78"/>
    <mergeCell ref="A86:A88"/>
    <mergeCell ref="A44:A50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2020-11-27T08:25:02Z</dcterms:modified>
  <cp:category/>
  <cp:version/>
  <cp:contentType/>
  <cp:contentStatus/>
</cp:coreProperties>
</file>